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dificadas\Art. 35 m\"/>
    </mc:Choice>
  </mc:AlternateContent>
  <bookViews>
    <workbookView xWindow="0" yWindow="0" windowWidth="20490" windowHeight="7155"/>
  </bookViews>
  <sheets>
    <sheet name="XXII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K21" i="1"/>
  <c r="K22" i="1"/>
  <c r="K23" i="1"/>
  <c r="K11" i="1" l="1"/>
  <c r="AN23" i="1"/>
  <c r="AN20" i="1"/>
  <c r="AN18" i="1"/>
  <c r="AN19" i="1"/>
  <c r="AN17" i="1"/>
  <c r="AN14" i="1"/>
  <c r="AM18" i="1"/>
  <c r="AI22" i="1"/>
  <c r="AI21" i="1"/>
  <c r="AI20" i="1"/>
  <c r="AM20" i="1" s="1"/>
  <c r="AI19" i="1"/>
  <c r="AM19" i="1" s="1"/>
  <c r="AI23" i="1"/>
  <c r="AM23" i="1" s="1"/>
  <c r="AI18" i="1"/>
  <c r="AI17" i="1"/>
  <c r="AM17" i="1" s="1"/>
  <c r="AK16" i="1"/>
  <c r="AK17" i="1"/>
  <c r="AO17" i="1" s="1"/>
  <c r="AI16" i="1"/>
  <c r="AI15" i="1"/>
  <c r="AI14" i="1"/>
  <c r="AM14" i="1" s="1"/>
  <c r="AK15" i="1"/>
  <c r="AK18" i="1"/>
  <c r="AO18" i="1" s="1"/>
  <c r="AK19" i="1"/>
  <c r="AO19" i="1" s="1"/>
  <c r="AK20" i="1"/>
  <c r="AK21" i="1"/>
  <c r="AK22" i="1"/>
  <c r="AK23" i="1"/>
  <c r="AO23" i="1" s="1"/>
  <c r="AK14" i="1"/>
  <c r="AK13" i="1"/>
  <c r="AK12" i="1"/>
  <c r="AK11" i="1"/>
  <c r="AN11" i="1"/>
  <c r="AI13" i="1"/>
  <c r="AI12" i="1"/>
  <c r="AI11" i="1"/>
  <c r="AM11" i="1" l="1"/>
  <c r="AO14" i="1"/>
  <c r="AO20" i="1"/>
  <c r="AO11" i="1"/>
</calcChain>
</file>

<file path=xl/sharedStrings.xml><?xml version="1.0" encoding="utf-8"?>
<sst xmlns="http://schemas.openxmlformats.org/spreadsheetml/2006/main" count="991" uniqueCount="134">
  <si>
    <t>Breve descripción de Comunicación Social y Publicidad Oficial (Lenguaje Ciudadano)</t>
  </si>
  <si>
    <t>Programa Anual de Comunicación Social o equivalente de &lt;&lt;sujeto obligado&gt;&gt;</t>
  </si>
  <si>
    <t>Erogación de recursos por contratación de servicios de impresión, difusión y publicidad de &lt;&lt;sujeto obligado&gt;&gt;</t>
  </si>
  <si>
    <t>Los datos que se deberán publicar con relación a la erogación de recursos por contratación de servicios de impresión, difusión y publicidad</t>
  </si>
  <si>
    <t>Respecto a la población objetivo de la campaña o aviso institucional, se publicará:</t>
  </si>
  <si>
    <t>Respecto a los proveedores y su contratación</t>
  </si>
  <si>
    <t>Respecto a los recursos y el presupuesto</t>
  </si>
  <si>
    <t>Respecto al contrato y los montos</t>
  </si>
  <si>
    <t>Utilización de los Tiempos Oficiales: tiempo de Estado y tiempo fiscal por &lt;&lt;sujeto obligado&gt;&gt;</t>
  </si>
  <si>
    <t>Ejercicio</t>
  </si>
  <si>
    <t>Denominación del documento</t>
  </si>
  <si>
    <t>Fecha de publicación en el DOF, periódico o gaceta correspondiente</t>
  </si>
  <si>
    <t>Hipervínculo al documento</t>
  </si>
  <si>
    <t>Función del sujeto obligado: contratante, solicitante o contratante y solicitante</t>
  </si>
  <si>
    <t>Área administrativa encargada de solicitar el servicio o producto, en su caso</t>
  </si>
  <si>
    <t>Clasificación del(los) servicios: Servicio de difusión en medios de comunicación / Otros servicios asociados a la comunicación / Erogación de recursos por contratación de servicios de impresión, difusión y publicidad / Utilización de los Tiempos Oficiales: tiempo de Estado y tiempo fiscal</t>
  </si>
  <si>
    <t>Objetivo institucional</t>
  </si>
  <si>
    <t>Objetivo de comunicación</t>
  </si>
  <si>
    <t>Costo por unidad</t>
  </si>
  <si>
    <t>Clave única de identificación</t>
  </si>
  <si>
    <t>Autoridad que proporcionó la clave única de identificación o el número de identificación</t>
  </si>
  <si>
    <t>Cobertura: internacional, nacional, estatal, delegacional o municipal</t>
  </si>
  <si>
    <t>Ámbito geográfico de cobertura</t>
  </si>
  <si>
    <t>Fecha de inicio de la campaña o aviso institucional (día/mes/año)</t>
  </si>
  <si>
    <t>Fecha de término de la campaña o aviso institucional (día/mes/año)</t>
  </si>
  <si>
    <t>Sexo</t>
  </si>
  <si>
    <t>Lugar de residencia</t>
  </si>
  <si>
    <t>Nivel educativo</t>
  </si>
  <si>
    <t>Grupo de edad</t>
  </si>
  <si>
    <t>Nivel socioeconómico</t>
  </si>
  <si>
    <t>Razón social</t>
  </si>
  <si>
    <t>Nombre completo del (los) proveedor(es) y/o responsable(s) de publicar la campaña o la comunicación</t>
  </si>
  <si>
    <t>Nombre comercial del (los) proveedor(es) y/o responsable(s)</t>
  </si>
  <si>
    <t>Registro Federal de Contribuyentes de la persona física o moral proveedora del producto o servicio publicitario</t>
  </si>
  <si>
    <t>Procedimiento de contratación: licitación pública, adjudicación directa, invitación restringida</t>
  </si>
  <si>
    <t>Fundamento jurídico del proceso de contratación</t>
  </si>
  <si>
    <t>Descripción breve de las razones que justifican la elección de tal proveedor</t>
  </si>
  <si>
    <t>Partida genérica</t>
  </si>
  <si>
    <t>Clave del concepto (conforme al clasificador por objeto del gasto)</t>
  </si>
  <si>
    <t>Nombre del concepto (conforme al clasificador por objeto del gasto)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</si>
  <si>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</si>
  <si>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</si>
  <si>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</si>
  <si>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</si>
  <si>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</si>
  <si>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</si>
  <si>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</si>
  <si>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Fecha de firma de contrato con el (día/ mes/año)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</si>
  <si>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</si>
  <si>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</si>
  <si>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</si>
  <si>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</si>
  <si>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</si>
  <si>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</si>
  <si>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 (día/ mes/año)</t>
  </si>
  <si>
    <t>Fecha de término de los servicios contratados (día/ mes/año)</t>
  </si>
  <si>
    <t>Número de Factura</t>
  </si>
  <si>
    <t>Hipervínculo a la factura</t>
  </si>
  <si>
    <t xml:space="preserve">Ejercicio </t>
  </si>
  <si>
    <t>Periodo que se informa</t>
  </si>
  <si>
    <t>Sujeto obligado al que se le proporcionó el servicio/ permiso</t>
  </si>
  <si>
    <t>Tipo: tiempo de Estado, tiempo fiscal</t>
  </si>
  <si>
    <t>Medio de comunicación: radio, televisión</t>
  </si>
  <si>
    <t>Descripción de unidad, por ejemplo: spot de 30 segundos (radio); mensaje en TV 20 segundos</t>
  </si>
  <si>
    <t>Concepto o campaña</t>
  </si>
  <si>
    <t>Clave única de identificación de campaña o aviso instituciona</t>
  </si>
  <si>
    <t>Autoridad que proporcionó la clave única de identificación de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</si>
  <si>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</si>
  <si>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</si>
  <si>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Monto total del tiempo de Estado o tiempo fiscal consumidos (formato horas/minutos/ segundos)</t>
  </si>
  <si>
    <t>Área administrativa encargada de solicitar la difusión del mensaje o producto, en su caso</t>
  </si>
  <si>
    <t>Fecha de inicio de difusión del concepto o campaña (día/mes/año)</t>
  </si>
  <si>
    <t>Fecha de término de difusión del concepto o campaña (día/mes/año)</t>
  </si>
  <si>
    <t xml:space="preserve">Número de factura </t>
  </si>
  <si>
    <t>Nombre(s)</t>
  </si>
  <si>
    <t>Primer apellido</t>
  </si>
  <si>
    <t>Segundo apellido</t>
  </si>
  <si>
    <t> 2016</t>
  </si>
  <si>
    <t>Calendarización de Campañas 2016.</t>
  </si>
  <si>
    <t>SE ANEXA RELACIÓN</t>
  </si>
  <si>
    <t>DIFUSION DE LAS ACTIVIDADES DEL PRESIDENTE MUNICIPAL, ASÍ COMO PROGRAMAS Y CAMPAÑAS INSTITUCIONALES.</t>
  </si>
  <si>
    <t>QUE LA INFORMACION EMITIDA DE LAS ACTIVIDADES DEL PRESIDENTE MUNICIPAL, ASI COMO PROGRAMAS Y CAMPAÑAS INSTITUCIONALES, LLEGUE EN TIEMPO Y FORMA A LA CIUDADADNIA MORELIANA.</t>
  </si>
  <si>
    <t>MUNICIPAL</t>
  </si>
  <si>
    <t>MORELIA</t>
  </si>
  <si>
    <t>HOMBRES Y MUJERES</t>
  </si>
  <si>
    <t>MUNICIPIO DE MORELIA, MICHOACÁN</t>
  </si>
  <si>
    <t>EDUCACIÓN INICIAL,EDUCACIÓN PREESCOLAR,EDUCACIÓN PRIMARIA,EDUCACIÓN SECUNDARIA, EDUCACIÓN MEDIA SUPERIOR Y EDUCACIÓN SUPERIOR</t>
  </si>
  <si>
    <t>DE 3 AÑOS EN ADELANTE</t>
  </si>
  <si>
    <t>A/B (Clase rica) C+ (Clase media alta), C (Clase Media), D+ (Clase media baja), C (Media)D+ (Media Baja), D (Clase yE (pobreza Extrema)Pobre)</t>
  </si>
  <si>
    <t>36101 </t>
  </si>
  <si>
    <t>100-104-F01-P04-C01-A01</t>
  </si>
  <si>
    <t>Análisis del impacto y percepción de la información emitida por los medios de comunicación en referencia a funcionarios y actividades relacionadas con el Ayuntamiento</t>
  </si>
  <si>
    <t>DIFUSIÓN DE MENSAJES SOBRE PROGRAMAS Y ACTIVIDADES GUBERNAMENTALES </t>
  </si>
  <si>
    <t>100-104-F01-P04-C02-A01</t>
  </si>
  <si>
    <t>Reportar diariamente en tiempo y forma las denuncias ciudadanas en los medios de comunicación que se realizan de cada dependencia del Ayuntamiento.</t>
  </si>
  <si>
    <t>100-105-F01-P05-C01-A01</t>
  </si>
  <si>
    <t>Coordinar, controlar y evaluar las acciones y proyectos sociales de la Dirección de Participación Ciudadana.</t>
  </si>
  <si>
    <t>Fecha de actualización de la información en este sitio web</t>
  </si>
  <si>
    <t>Secretaría u Oficina del H. Ayuntamiento de Morelia que genera y concentra la información</t>
  </si>
  <si>
    <t>Responsable de Acceso a la Información Pública</t>
  </si>
  <si>
    <t>M.D.I. Lorena Higareda Magaña Directora del Centro Municipal de Información Pública</t>
  </si>
  <si>
    <t>MAYO</t>
  </si>
  <si>
    <t>DICIEMBRE</t>
  </si>
  <si>
    <t>00100-00104-F01-P04-C01 -A01</t>
  </si>
  <si>
    <t>00100-00104-F01-P04-C02 -A01</t>
  </si>
  <si>
    <t>00100-00105-F01-P05-C01 -A01</t>
  </si>
  <si>
    <t> 2017</t>
  </si>
  <si>
    <t> 2018</t>
  </si>
  <si>
    <t> 2019</t>
  </si>
  <si>
    <t> 2020</t>
  </si>
  <si>
    <t> 2021</t>
  </si>
  <si>
    <t> 2022</t>
  </si>
  <si>
    <t> 2023</t>
  </si>
  <si>
    <t> 2024</t>
  </si>
  <si>
    <t> 2025</t>
  </si>
  <si>
    <t> 2026</t>
  </si>
  <si>
    <t> 2027</t>
  </si>
  <si>
    <t> 2028</t>
  </si>
  <si>
    <t>No se establece</t>
  </si>
  <si>
    <t>En proceso de formalización</t>
  </si>
  <si>
    <t>Se adjunta padrón de proveedores</t>
  </si>
  <si>
    <t>ND</t>
  </si>
  <si>
    <t xml:space="preserve">H. Ayuntamiento </t>
  </si>
  <si>
    <t>Fecha de validación</t>
  </si>
  <si>
    <t>Presidencia</t>
  </si>
  <si>
    <t>http://morelos.morelia.gob.mx/ArchivosTransp2017/Articulo35/Información Pública/fracCxxiii/LISTA_PROVEEDORES_COM_SOCIAL.pdf</t>
  </si>
  <si>
    <t xml:space="preserve">Con base en el Artículo 2, fracción VI, de la Ley de Transparencia, Acceso a la Información Pública y Protección de Datos Personales del Estado de Michoacán de Ocampo el cual indica que se debe asegurar la transparencia y la rendición de cuentas de los Sujetos Obligados a través de la generación de información sobre sus indicadores de gestión y del ejercicio y manejo de los recursos públicos, mediante la publicación completa, veraz, oportuna, confiable y comprensible a todas las personas. Una vez formalizados los documentos se procede a su publicación. </t>
  </si>
  <si>
    <t>Artículo 35 Fracción XXIII Los montos destinados a gastos relativos a comunicación social y publicidad oficial desglosada por tipo de medio, proveedores, número de contrato y concepto o campaña.
Ley de Transparencia, Acceso a la Información Pública y Protección de Datos Personales del Estado de Michoacán de Ocampo</t>
  </si>
  <si>
    <t>Cantidad de dinero que destina el Ayuntamiento a los gastos de comunicación sociales y publicidad</t>
  </si>
  <si>
    <t>Periodo de actualización de la información:</t>
  </si>
  <si>
    <t>Trimestral</t>
  </si>
  <si>
    <t>Responsable de la revisión y publicación en este sitio</t>
  </si>
  <si>
    <t>M.D.I Sidharta José Hernández Hernández
Jefe del departamento de Recepción del 
Centro Municipal de Información Pública</t>
  </si>
  <si>
    <r>
      <t>NOTA:</t>
    </r>
    <r>
      <rPr>
        <sz val="8"/>
        <color theme="1"/>
        <rFont val="Calibri"/>
        <family val="2"/>
        <scheme val="minor"/>
      </rPr>
      <t xml:space="preserve"> De acuerdo a la información que se resguarda en los términos de la entrega-recepción de la Administración 2012-2015, la información histórica relativa al artículo 10 de la derogada Ley de Transparencia y Acceso a la Información Pública del Estado de Michoacán de Ocampo, puede ser consultada en el siguiente enlace: http://morelos.morelia.gob.mx/TransparenciaMorelia/Publicaciones/Transparencia2017.aspx#tabs-4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</si>
</sst>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8"/>
      <color rgb="FF000000"/>
      <name val="Aller Light"/>
      <family val="2"/>
    </font>
    <font>
      <sz val="11"/>
      <color theme="1"/>
      <name val="Calibri"/>
      <family val="2"/>
      <scheme val="minor"/>
    </font>
    <font>
      <sz val="8"/>
      <color theme="1"/>
      <name val="Aller Light"/>
      <family val="2"/>
    </font>
    <font>
      <sz val="8"/>
      <color rgb="FFFFFFFF"/>
      <name val="Aller Light"/>
      <family val="2"/>
    </font>
    <font>
      <sz val="20"/>
      <color theme="1"/>
      <name val="Aller Light"/>
      <family val="2"/>
    </font>
    <font>
      <b/>
      <sz val="24"/>
      <color theme="1"/>
      <name val="Aller Light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Aller Light"/>
      <family val="2"/>
    </font>
    <font>
      <sz val="14"/>
      <color theme="1"/>
      <name val="Aller Light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thick">
        <color theme="0"/>
      </right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rgb="FFFFFFFF"/>
      </right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 style="medium">
        <color rgb="FFFFFFFF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7030A0"/>
      </left>
      <right/>
      <top/>
      <bottom/>
      <diagonal/>
    </border>
    <border>
      <left style="thick">
        <color theme="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 style="slantDashDot">
        <color rgb="FF7030A0"/>
      </left>
      <right/>
      <top/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 style="slantDashDot">
        <color rgb="FF7030A0"/>
      </right>
      <top/>
      <bottom style="thick">
        <color rgb="FF7030A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22" xfId="0" applyFont="1" applyFill="1" applyBorder="1" applyAlignment="1">
      <alignment horizontal="justify" vertical="center" wrapText="1"/>
    </xf>
    <xf numFmtId="8" fontId="1" fillId="0" borderId="22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8" fontId="3" fillId="0" borderId="22" xfId="1" applyNumberFormat="1" applyFont="1" applyBorder="1" applyAlignment="1">
      <alignment horizontal="center" vertical="center" wrapText="1"/>
    </xf>
    <xf numFmtId="0" fontId="3" fillId="0" borderId="0" xfId="0" applyFont="1"/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2" xfId="0" applyFont="1" applyFill="1" applyBorder="1" applyAlignment="1">
      <alignment horizontal="center" vertical="center"/>
    </xf>
    <xf numFmtId="0" fontId="3" fillId="0" borderId="39" xfId="0" applyFont="1" applyBorder="1"/>
    <xf numFmtId="0" fontId="4" fillId="2" borderId="0" xfId="0" applyFont="1" applyFill="1" applyBorder="1" applyAlignment="1">
      <alignment horizontal="center" vertical="center" wrapText="1"/>
    </xf>
    <xf numFmtId="14" fontId="3" fillId="0" borderId="44" xfId="0" applyNumberFormat="1" applyFont="1" applyBorder="1" applyAlignment="1">
      <alignment horizontal="center" vertical="center" wrapText="1"/>
    </xf>
    <xf numFmtId="14" fontId="3" fillId="0" borderId="45" xfId="0" applyNumberFormat="1" applyFont="1" applyBorder="1" applyAlignment="1">
      <alignment horizontal="center" vertical="center" wrapText="1"/>
    </xf>
    <xf numFmtId="14" fontId="3" fillId="0" borderId="46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8" fontId="1" fillId="0" borderId="22" xfId="0" applyNumberFormat="1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8" fillId="0" borderId="24" xfId="2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14" fontId="3" fillId="0" borderId="40" xfId="0" applyNumberFormat="1" applyFont="1" applyBorder="1" applyAlignment="1">
      <alignment horizontal="center" vertical="center"/>
    </xf>
    <xf numFmtId="14" fontId="3" fillId="0" borderId="41" xfId="0" applyNumberFormat="1" applyFont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14" fontId="3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4" fontId="3" fillId="0" borderId="30" xfId="0" applyNumberFormat="1" applyFont="1" applyBorder="1" applyAlignment="1">
      <alignment horizontal="center" vertical="center"/>
    </xf>
    <xf numFmtId="14" fontId="3" fillId="0" borderId="32" xfId="0" applyNumberFormat="1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47625</xdr:rowOff>
    </xdr:from>
    <xdr:to>
      <xdr:col>2</xdr:col>
      <xdr:colOff>0</xdr:colOff>
      <xdr:row>0</xdr:row>
      <xdr:rowOff>504825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1" y="47625"/>
          <a:ext cx="8762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86336" y="33618"/>
          <a:ext cx="10667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9525</xdr:rowOff>
    </xdr:from>
    <xdr:to>
      <xdr:col>2</xdr:col>
      <xdr:colOff>450272</xdr:colOff>
      <xdr:row>0</xdr:row>
      <xdr:rowOff>533400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9525"/>
          <a:ext cx="1326572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466725</xdr:colOff>
      <xdr:row>0</xdr:row>
      <xdr:rowOff>455135</xdr:rowOff>
    </xdr:to>
    <xdr:pic>
      <xdr:nvPicPr>
        <xdr:cNvPr id="7" name="Imagen 6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829236" y="33618"/>
          <a:ext cx="1161489" cy="421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78</xdr:col>
      <xdr:colOff>155864</xdr:colOff>
      <xdr:row>0</xdr:row>
      <xdr:rowOff>0</xdr:rowOff>
    </xdr:from>
    <xdr:to>
      <xdr:col>78</xdr:col>
      <xdr:colOff>671947</xdr:colOff>
      <xdr:row>0</xdr:row>
      <xdr:rowOff>457200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8728" y="0"/>
          <a:ext cx="516083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orelos.morelia.gob.mx/ArchivosTransp2017/Articulo35/Informaci&#243;n%20P&#250;blica/fracCxxiii/LISTA_PROVEEDORES_COM_SOCI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B32"/>
  <sheetViews>
    <sheetView tabSelected="1" zoomScale="85" zoomScaleNormal="85" workbookViewId="0">
      <selection activeCell="B5" sqref="B5:I6"/>
    </sheetView>
  </sheetViews>
  <sheetFormatPr baseColWidth="10" defaultRowHeight="11.25" x14ac:dyDescent="0.2"/>
  <cols>
    <col min="1" max="1" width="6.28515625" style="9" customWidth="1"/>
    <col min="2" max="3" width="13.140625" style="9" customWidth="1"/>
    <col min="4" max="4" width="19.28515625" style="9" customWidth="1"/>
    <col min="5" max="5" width="14.28515625" style="9" customWidth="1"/>
    <col min="6" max="6" width="12.5703125" style="9" customWidth="1"/>
    <col min="7" max="7" width="11.5703125" style="9" customWidth="1"/>
    <col min="8" max="8" width="27.28515625" style="9" customWidth="1"/>
    <col min="9" max="9" width="14.140625" style="9" customWidth="1"/>
    <col min="10" max="11" width="16.85546875" style="9" customWidth="1"/>
    <col min="12" max="12" width="11.28515625" style="9" customWidth="1"/>
    <col min="13" max="13" width="15.7109375" style="9" customWidth="1"/>
    <col min="14" max="14" width="22.28515625" style="9" customWidth="1"/>
    <col min="15" max="15" width="13.140625" style="9" customWidth="1"/>
    <col min="16" max="16" width="14.28515625" style="9" bestFit="1" customWidth="1"/>
    <col min="17" max="17" width="12.5703125" style="9" customWidth="1"/>
    <col min="18" max="18" width="10.85546875" style="9" customWidth="1"/>
    <col min="19" max="19" width="12.28515625" style="9" customWidth="1"/>
    <col min="20" max="20" width="11.42578125" style="9"/>
    <col min="21" max="21" width="14.28515625" style="9" customWidth="1"/>
    <col min="22" max="22" width="13.7109375" style="9" customWidth="1"/>
    <col min="23" max="23" width="14.85546875" style="9" customWidth="1"/>
    <col min="24" max="24" width="15.28515625" style="9" customWidth="1"/>
    <col min="25" max="25" width="19" style="9" customWidth="1"/>
    <col min="26" max="26" width="18.5703125" style="9" customWidth="1"/>
    <col min="27" max="27" width="16.85546875" style="9" customWidth="1"/>
    <col min="28" max="28" width="15.28515625" style="9" customWidth="1"/>
    <col min="29" max="29" width="17.7109375" style="9" customWidth="1"/>
    <col min="30" max="30" width="18.85546875" style="9" customWidth="1"/>
    <col min="31" max="31" width="20" style="9" customWidth="1"/>
    <col min="32" max="32" width="14.85546875" style="9" customWidth="1"/>
    <col min="33" max="33" width="13.28515625" style="9" customWidth="1"/>
    <col min="34" max="35" width="13.140625" style="9" customWidth="1"/>
    <col min="36" max="36" width="13.85546875" style="9" customWidth="1"/>
    <col min="37" max="37" width="14.28515625" style="9" customWidth="1"/>
    <col min="38" max="38" width="12.5703125" style="9" customWidth="1"/>
    <col min="39" max="39" width="11.5703125" style="9" customWidth="1"/>
    <col min="40" max="40" width="12.7109375" style="9" customWidth="1"/>
    <col min="41" max="41" width="14.140625" style="9" customWidth="1"/>
    <col min="42" max="43" width="16.85546875" style="9" customWidth="1"/>
    <col min="44" max="44" width="11.28515625" style="9" customWidth="1"/>
    <col min="45" max="46" width="15.7109375" style="9" customWidth="1"/>
    <col min="47" max="47" width="13.140625" style="9" customWidth="1"/>
    <col min="48" max="48" width="14.28515625" style="9" bestFit="1" customWidth="1"/>
    <col min="49" max="49" width="12.5703125" style="9" customWidth="1"/>
    <col min="50" max="51" width="13.7109375" style="9" customWidth="1"/>
    <col min="52" max="52" width="11.42578125" style="9"/>
    <col min="53" max="54" width="15" style="9" customWidth="1"/>
    <col min="55" max="55" width="14.85546875" style="9" customWidth="1"/>
    <col min="56" max="56" width="15.28515625" style="9" customWidth="1"/>
    <col min="57" max="57" width="21.7109375" style="9" bestFit="1" customWidth="1"/>
    <col min="58" max="58" width="20.85546875" style="9" customWidth="1"/>
    <col min="59" max="59" width="16.85546875" style="9" customWidth="1"/>
    <col min="60" max="60" width="15.28515625" style="9" customWidth="1"/>
    <col min="61" max="61" width="17.7109375" style="9" customWidth="1"/>
    <col min="62" max="62" width="18.85546875" style="9" customWidth="1"/>
    <col min="63" max="66" width="19" style="9" customWidth="1"/>
    <col min="67" max="71" width="14.85546875" style="9" customWidth="1"/>
    <col min="72" max="72" width="13.28515625" style="9" customWidth="1"/>
    <col min="73" max="74" width="14.85546875" style="9" customWidth="1"/>
    <col min="75" max="75" width="13.28515625" style="9" customWidth="1"/>
    <col min="76" max="78" width="14.85546875" style="9" customWidth="1"/>
    <col min="79" max="79" width="13.28515625" style="9" customWidth="1"/>
    <col min="80" max="16384" width="11.42578125" style="9"/>
  </cols>
  <sheetData>
    <row r="1" spans="2:79" ht="39" customHeight="1" x14ac:dyDescent="0.2">
      <c r="B1" s="28" t="s">
        <v>122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</row>
    <row r="2" spans="2:79" ht="15" customHeight="1" x14ac:dyDescent="0.2">
      <c r="B2" s="22" t="s">
        <v>127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</row>
    <row r="3" spans="2:79" x14ac:dyDescent="0.2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</row>
    <row r="5" spans="2:79" ht="15.75" customHeight="1" x14ac:dyDescent="0.2">
      <c r="B5" s="75" t="s">
        <v>133</v>
      </c>
      <c r="C5" s="76"/>
      <c r="D5" s="76"/>
      <c r="E5" s="76"/>
      <c r="F5" s="76"/>
      <c r="G5" s="76"/>
      <c r="H5" s="76"/>
      <c r="I5" s="77"/>
      <c r="T5" s="29" t="s">
        <v>0</v>
      </c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</row>
    <row r="6" spans="2:79" ht="18" customHeight="1" x14ac:dyDescent="0.2">
      <c r="B6" s="78"/>
      <c r="C6" s="79"/>
      <c r="D6" s="79"/>
      <c r="E6" s="79"/>
      <c r="F6" s="79"/>
      <c r="G6" s="79"/>
      <c r="H6" s="79"/>
      <c r="I6" s="80"/>
      <c r="T6" s="30" t="s">
        <v>128</v>
      </c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2"/>
    </row>
    <row r="7" spans="2:79" ht="12" thickBot="1" x14ac:dyDescent="0.25"/>
    <row r="8" spans="2:79" ht="48" customHeight="1" thickBot="1" x14ac:dyDescent="0.25">
      <c r="B8" s="26" t="s">
        <v>1</v>
      </c>
      <c r="C8" s="26"/>
      <c r="D8" s="26"/>
      <c r="E8" s="26"/>
      <c r="F8" s="26" t="s">
        <v>2</v>
      </c>
      <c r="G8" s="26"/>
      <c r="H8" s="26"/>
      <c r="I8" s="26" t="s">
        <v>3</v>
      </c>
      <c r="J8" s="26"/>
      <c r="K8" s="26"/>
      <c r="L8" s="26"/>
      <c r="M8" s="26"/>
      <c r="N8" s="26"/>
      <c r="O8" s="26"/>
      <c r="P8" s="26"/>
      <c r="Q8" s="26"/>
      <c r="R8" s="26" t="s">
        <v>4</v>
      </c>
      <c r="S8" s="26"/>
      <c r="T8" s="26"/>
      <c r="U8" s="26"/>
      <c r="V8" s="26"/>
      <c r="W8" s="26" t="s">
        <v>5</v>
      </c>
      <c r="X8" s="26"/>
      <c r="Y8" s="26"/>
      <c r="Z8" s="26"/>
      <c r="AA8" s="26"/>
      <c r="AB8" s="26"/>
      <c r="AC8" s="26"/>
      <c r="AD8" s="26"/>
      <c r="AE8" s="26"/>
      <c r="AF8" s="26" t="s">
        <v>6</v>
      </c>
      <c r="AG8" s="26"/>
      <c r="AH8" s="26"/>
      <c r="AI8" s="26"/>
      <c r="AJ8" s="26"/>
      <c r="AK8" s="26"/>
      <c r="AL8" s="26"/>
      <c r="AM8" s="26"/>
      <c r="AN8" s="26"/>
      <c r="AO8" s="26"/>
      <c r="AP8" s="26" t="s">
        <v>7</v>
      </c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 t="s">
        <v>8</v>
      </c>
      <c r="BB8" s="26"/>
      <c r="BC8" s="26"/>
      <c r="BD8" s="26"/>
      <c r="BE8" s="26"/>
      <c r="BF8" s="26"/>
      <c r="BG8" s="26"/>
      <c r="BH8" s="26"/>
      <c r="BI8" s="26" t="s">
        <v>8</v>
      </c>
      <c r="BJ8" s="26"/>
      <c r="BK8" s="26"/>
      <c r="BL8" s="26"/>
      <c r="BM8" s="26"/>
      <c r="BN8" s="26"/>
      <c r="BO8" s="26"/>
      <c r="BP8" s="26"/>
      <c r="BQ8" s="33" t="s">
        <v>8</v>
      </c>
      <c r="BR8" s="35"/>
      <c r="BS8" s="35"/>
      <c r="BT8" s="35"/>
      <c r="BU8" s="35"/>
      <c r="BV8" s="35"/>
      <c r="BW8" s="35"/>
      <c r="BX8" s="35"/>
      <c r="BY8" s="35"/>
      <c r="BZ8" s="35"/>
      <c r="CA8" s="36"/>
    </row>
    <row r="9" spans="2:79" ht="40.5" customHeight="1" thickBot="1" x14ac:dyDescent="0.25">
      <c r="B9" s="33" t="s">
        <v>9</v>
      </c>
      <c r="C9" s="26" t="s">
        <v>10</v>
      </c>
      <c r="D9" s="26" t="s">
        <v>11</v>
      </c>
      <c r="E9" s="26" t="s">
        <v>12</v>
      </c>
      <c r="F9" s="26" t="s">
        <v>13</v>
      </c>
      <c r="G9" s="26" t="s">
        <v>14</v>
      </c>
      <c r="H9" s="26" t="s">
        <v>15</v>
      </c>
      <c r="I9" s="39" t="s">
        <v>16</v>
      </c>
      <c r="J9" s="39" t="s">
        <v>17</v>
      </c>
      <c r="K9" s="39" t="s">
        <v>18</v>
      </c>
      <c r="L9" s="40" t="s">
        <v>19</v>
      </c>
      <c r="M9" s="38" t="s">
        <v>20</v>
      </c>
      <c r="N9" s="38" t="s">
        <v>21</v>
      </c>
      <c r="O9" s="38" t="s">
        <v>22</v>
      </c>
      <c r="P9" s="38" t="s">
        <v>23</v>
      </c>
      <c r="Q9" s="38" t="s">
        <v>24</v>
      </c>
      <c r="R9" s="38" t="s">
        <v>25</v>
      </c>
      <c r="S9" s="38" t="s">
        <v>26</v>
      </c>
      <c r="T9" s="38" t="s">
        <v>27</v>
      </c>
      <c r="U9" s="38" t="s">
        <v>28</v>
      </c>
      <c r="V9" s="38" t="s">
        <v>29</v>
      </c>
      <c r="W9" s="37" t="s">
        <v>30</v>
      </c>
      <c r="X9" s="41" t="s">
        <v>31</v>
      </c>
      <c r="Y9" s="41"/>
      <c r="Z9" s="41"/>
      <c r="AA9" s="37" t="s">
        <v>32</v>
      </c>
      <c r="AB9" s="37" t="s">
        <v>33</v>
      </c>
      <c r="AC9" s="37" t="s">
        <v>34</v>
      </c>
      <c r="AD9" s="37" t="s">
        <v>35</v>
      </c>
      <c r="AE9" s="41" t="s">
        <v>36</v>
      </c>
      <c r="AF9" s="41" t="s">
        <v>37</v>
      </c>
      <c r="AG9" s="41" t="s">
        <v>38</v>
      </c>
      <c r="AH9" s="42" t="s">
        <v>39</v>
      </c>
      <c r="AI9" s="42" t="s">
        <v>40</v>
      </c>
      <c r="AJ9" s="42" t="s">
        <v>41</v>
      </c>
      <c r="AK9" s="42" t="s">
        <v>42</v>
      </c>
      <c r="AL9" s="38" t="s">
        <v>43</v>
      </c>
      <c r="AM9" s="38" t="s">
        <v>44</v>
      </c>
      <c r="AN9" s="38" t="s">
        <v>45</v>
      </c>
      <c r="AO9" s="37" t="s">
        <v>46</v>
      </c>
      <c r="AP9" s="41" t="s">
        <v>47</v>
      </c>
      <c r="AQ9" s="41" t="s">
        <v>48</v>
      </c>
      <c r="AR9" s="44" t="s">
        <v>49</v>
      </c>
      <c r="AS9" s="38" t="s">
        <v>50</v>
      </c>
      <c r="AT9" s="38" t="s">
        <v>51</v>
      </c>
      <c r="AU9" s="38" t="s">
        <v>52</v>
      </c>
      <c r="AV9" s="38" t="s">
        <v>53</v>
      </c>
      <c r="AW9" s="38" t="s">
        <v>54</v>
      </c>
      <c r="AX9" s="38" t="s">
        <v>55</v>
      </c>
      <c r="AY9" s="38" t="s">
        <v>56</v>
      </c>
      <c r="AZ9" s="38" t="s">
        <v>57</v>
      </c>
      <c r="BA9" s="38" t="s">
        <v>58</v>
      </c>
      <c r="BB9" s="38" t="s">
        <v>59</v>
      </c>
      <c r="BC9" s="38" t="s">
        <v>60</v>
      </c>
      <c r="BD9" s="38" t="s">
        <v>61</v>
      </c>
      <c r="BE9" s="38" t="s">
        <v>62</v>
      </c>
      <c r="BF9" s="38" t="s">
        <v>63</v>
      </c>
      <c r="BG9" s="38" t="s">
        <v>64</v>
      </c>
      <c r="BH9" s="38" t="s">
        <v>65</v>
      </c>
      <c r="BI9" s="38" t="s">
        <v>66</v>
      </c>
      <c r="BJ9" s="38" t="s">
        <v>21</v>
      </c>
      <c r="BK9" s="37" t="s">
        <v>22</v>
      </c>
      <c r="BL9" s="33" t="s">
        <v>4</v>
      </c>
      <c r="BM9" s="35"/>
      <c r="BN9" s="35"/>
      <c r="BO9" s="35"/>
      <c r="BP9" s="36"/>
      <c r="BQ9" s="37" t="s">
        <v>67</v>
      </c>
      <c r="BR9" s="37" t="s">
        <v>68</v>
      </c>
      <c r="BS9" s="47" t="s">
        <v>36</v>
      </c>
      <c r="BT9" s="37" t="s">
        <v>69</v>
      </c>
      <c r="BU9" s="37" t="s">
        <v>70</v>
      </c>
      <c r="BV9" s="47" t="s">
        <v>71</v>
      </c>
      <c r="BW9" s="37" t="s">
        <v>72</v>
      </c>
      <c r="BX9" s="37" t="s">
        <v>44</v>
      </c>
      <c r="BY9" s="47" t="s">
        <v>46</v>
      </c>
      <c r="BZ9" s="37" t="s">
        <v>73</v>
      </c>
      <c r="CA9" s="37" t="s">
        <v>57</v>
      </c>
    </row>
    <row r="10" spans="2:79" ht="77.25" customHeight="1" thickBot="1" x14ac:dyDescent="0.25">
      <c r="B10" s="34"/>
      <c r="C10" s="27"/>
      <c r="D10" s="27"/>
      <c r="E10" s="27"/>
      <c r="F10" s="27"/>
      <c r="G10" s="27"/>
      <c r="H10" s="27"/>
      <c r="I10" s="39"/>
      <c r="J10" s="39"/>
      <c r="K10" s="39"/>
      <c r="L10" s="40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7"/>
      <c r="X10" s="10" t="s">
        <v>74</v>
      </c>
      <c r="Y10" s="11" t="s">
        <v>75</v>
      </c>
      <c r="Z10" s="11" t="s">
        <v>76</v>
      </c>
      <c r="AA10" s="37"/>
      <c r="AB10" s="37"/>
      <c r="AC10" s="37"/>
      <c r="AD10" s="37"/>
      <c r="AE10" s="27"/>
      <c r="AF10" s="27"/>
      <c r="AG10" s="27"/>
      <c r="AH10" s="42"/>
      <c r="AI10" s="42"/>
      <c r="AJ10" s="42"/>
      <c r="AK10" s="42"/>
      <c r="AL10" s="38"/>
      <c r="AM10" s="38"/>
      <c r="AN10" s="38"/>
      <c r="AO10" s="37"/>
      <c r="AP10" s="26"/>
      <c r="AQ10" s="26"/>
      <c r="AR10" s="45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6"/>
      <c r="BL10" s="12" t="s">
        <v>25</v>
      </c>
      <c r="BM10" s="12" t="s">
        <v>26</v>
      </c>
      <c r="BN10" s="13" t="s">
        <v>27</v>
      </c>
      <c r="BO10" s="12" t="s">
        <v>28</v>
      </c>
      <c r="BP10" s="12" t="s">
        <v>29</v>
      </c>
      <c r="BQ10" s="46"/>
      <c r="BR10" s="46"/>
      <c r="BS10" s="43"/>
      <c r="BT10" s="46"/>
      <c r="BU10" s="46"/>
      <c r="BV10" s="43"/>
      <c r="BW10" s="46"/>
      <c r="BX10" s="46"/>
      <c r="BY10" s="43"/>
      <c r="BZ10" s="46"/>
      <c r="CA10" s="46"/>
    </row>
    <row r="11" spans="2:79" ht="167.25" customHeight="1" x14ac:dyDescent="0.2">
      <c r="B11" s="7" t="s">
        <v>77</v>
      </c>
      <c r="C11" s="14" t="s">
        <v>78</v>
      </c>
      <c r="D11" s="14" t="s">
        <v>121</v>
      </c>
      <c r="E11" s="14" t="s">
        <v>79</v>
      </c>
      <c r="F11" s="15" t="s">
        <v>118</v>
      </c>
      <c r="G11" s="15" t="s">
        <v>118</v>
      </c>
      <c r="H11" s="15" t="s">
        <v>118</v>
      </c>
      <c r="I11" s="2" t="s">
        <v>80</v>
      </c>
      <c r="J11" s="7" t="s">
        <v>81</v>
      </c>
      <c r="K11" s="8">
        <f>SUM(AN11:AN23)</f>
        <v>1746648.54</v>
      </c>
      <c r="L11" s="14" t="s">
        <v>121</v>
      </c>
      <c r="M11" s="14" t="s">
        <v>121</v>
      </c>
      <c r="N11" s="7" t="s">
        <v>82</v>
      </c>
      <c r="O11" s="7" t="s">
        <v>83</v>
      </c>
      <c r="P11" s="7" t="s">
        <v>101</v>
      </c>
      <c r="Q11" s="7" t="s">
        <v>102</v>
      </c>
      <c r="R11" s="1" t="s">
        <v>84</v>
      </c>
      <c r="S11" s="1" t="s">
        <v>85</v>
      </c>
      <c r="T11" s="2" t="s">
        <v>86</v>
      </c>
      <c r="U11" s="1" t="s">
        <v>87</v>
      </c>
      <c r="V11" s="2" t="s">
        <v>88</v>
      </c>
      <c r="W11" s="53" t="s">
        <v>120</v>
      </c>
      <c r="X11" s="54"/>
      <c r="Y11" s="54"/>
      <c r="Z11" s="54"/>
      <c r="AA11" s="54"/>
      <c r="AB11" s="54"/>
      <c r="AC11" s="54"/>
      <c r="AD11" s="54"/>
      <c r="AE11" s="55"/>
      <c r="AF11" s="2" t="s">
        <v>89</v>
      </c>
      <c r="AG11" s="2" t="s">
        <v>90</v>
      </c>
      <c r="AH11" s="2" t="s">
        <v>91</v>
      </c>
      <c r="AI11" s="4">
        <f>15265.42*8</f>
        <v>122123.36</v>
      </c>
      <c r="AJ11" s="4">
        <v>200983.44</v>
      </c>
      <c r="AK11" s="4">
        <f>AJ11</f>
        <v>200983.44</v>
      </c>
      <c r="AL11" s="48" t="s">
        <v>92</v>
      </c>
      <c r="AM11" s="50">
        <f>SUM(AI11:AI13)</f>
        <v>1143328</v>
      </c>
      <c r="AN11" s="50">
        <f>SUM(AJ11:AJ13)</f>
        <v>1217134.92</v>
      </c>
      <c r="AO11" s="50">
        <f>SUM(AK11:AK13)</f>
        <v>1217134.92</v>
      </c>
      <c r="AP11" s="59" t="s">
        <v>126</v>
      </c>
      <c r="AQ11" s="60"/>
      <c r="AR11" s="60"/>
      <c r="AS11" s="60"/>
      <c r="AT11" s="60"/>
      <c r="AU11" s="60"/>
      <c r="AV11" s="61"/>
      <c r="AW11" s="16" t="s">
        <v>119</v>
      </c>
      <c r="AX11" s="16" t="s">
        <v>119</v>
      </c>
      <c r="AY11" s="16" t="s">
        <v>119</v>
      </c>
      <c r="AZ11" s="16" t="s">
        <v>119</v>
      </c>
      <c r="BA11" s="16" t="s">
        <v>119</v>
      </c>
      <c r="BB11" s="16" t="s">
        <v>119</v>
      </c>
      <c r="BC11" s="16" t="s">
        <v>119</v>
      </c>
      <c r="BD11" s="16" t="s">
        <v>119</v>
      </c>
      <c r="BE11" s="16" t="s">
        <v>119</v>
      </c>
      <c r="BF11" s="16" t="s">
        <v>119</v>
      </c>
      <c r="BG11" s="16" t="s">
        <v>119</v>
      </c>
      <c r="BH11" s="16" t="s">
        <v>119</v>
      </c>
      <c r="BI11" s="16" t="s">
        <v>119</v>
      </c>
      <c r="BJ11" s="16" t="s">
        <v>119</v>
      </c>
      <c r="BK11" s="16" t="s">
        <v>119</v>
      </c>
      <c r="BL11" s="16" t="s">
        <v>119</v>
      </c>
      <c r="BM11" s="16" t="s">
        <v>119</v>
      </c>
      <c r="BN11" s="16" t="s">
        <v>119</v>
      </c>
      <c r="BO11" s="16" t="s">
        <v>119</v>
      </c>
      <c r="BP11" s="16" t="s">
        <v>119</v>
      </c>
      <c r="BQ11" s="16" t="s">
        <v>119</v>
      </c>
      <c r="BR11" s="16" t="s">
        <v>119</v>
      </c>
      <c r="BS11" s="16" t="s">
        <v>119</v>
      </c>
      <c r="BT11" s="16" t="s">
        <v>119</v>
      </c>
      <c r="BU11" s="16" t="s">
        <v>119</v>
      </c>
      <c r="BV11" s="16" t="s">
        <v>119</v>
      </c>
      <c r="BW11" s="16" t="s">
        <v>119</v>
      </c>
      <c r="BX11" s="16" t="s">
        <v>119</v>
      </c>
      <c r="BY11" s="16" t="s">
        <v>119</v>
      </c>
      <c r="BZ11" s="16" t="s">
        <v>119</v>
      </c>
      <c r="CA11" s="16" t="s">
        <v>119</v>
      </c>
    </row>
    <row r="12" spans="2:79" ht="146.25" x14ac:dyDescent="0.2">
      <c r="B12" s="7" t="s">
        <v>106</v>
      </c>
      <c r="C12" s="14" t="s">
        <v>78</v>
      </c>
      <c r="D12" s="14" t="s">
        <v>121</v>
      </c>
      <c r="E12" s="14" t="s">
        <v>79</v>
      </c>
      <c r="F12" s="15" t="s">
        <v>118</v>
      </c>
      <c r="G12" s="15" t="s">
        <v>118</v>
      </c>
      <c r="H12" s="15" t="s">
        <v>118</v>
      </c>
      <c r="I12" s="2" t="s">
        <v>80</v>
      </c>
      <c r="J12" s="7" t="s">
        <v>81</v>
      </c>
      <c r="K12" s="8">
        <f t="shared" ref="K12:K23" si="0">SUM(AN12:AN24)</f>
        <v>529513.62</v>
      </c>
      <c r="L12" s="14" t="s">
        <v>121</v>
      </c>
      <c r="M12" s="14" t="s">
        <v>121</v>
      </c>
      <c r="N12" s="7" t="s">
        <v>82</v>
      </c>
      <c r="O12" s="7" t="s">
        <v>83</v>
      </c>
      <c r="P12" s="7" t="s">
        <v>101</v>
      </c>
      <c r="Q12" s="7" t="s">
        <v>102</v>
      </c>
      <c r="R12" s="1" t="s">
        <v>84</v>
      </c>
      <c r="S12" s="1" t="s">
        <v>85</v>
      </c>
      <c r="T12" s="2" t="s">
        <v>86</v>
      </c>
      <c r="U12" s="1" t="s">
        <v>87</v>
      </c>
      <c r="V12" s="2" t="s">
        <v>88</v>
      </c>
      <c r="W12" s="56" t="s">
        <v>125</v>
      </c>
      <c r="X12" s="57"/>
      <c r="Y12" s="57"/>
      <c r="Z12" s="57"/>
      <c r="AA12" s="57"/>
      <c r="AB12" s="57"/>
      <c r="AC12" s="57"/>
      <c r="AD12" s="57"/>
      <c r="AE12" s="58"/>
      <c r="AF12" s="2" t="s">
        <v>89</v>
      </c>
      <c r="AG12" s="2" t="s">
        <v>93</v>
      </c>
      <c r="AH12" s="2" t="s">
        <v>94</v>
      </c>
      <c r="AI12" s="4">
        <f>91663.07*8</f>
        <v>733304.56</v>
      </c>
      <c r="AJ12" s="4">
        <v>726682.02</v>
      </c>
      <c r="AK12" s="4">
        <f>AJ12</f>
        <v>726682.02</v>
      </c>
      <c r="AL12" s="48"/>
      <c r="AM12" s="48"/>
      <c r="AN12" s="50"/>
      <c r="AO12" s="48"/>
      <c r="AP12" s="16" t="s">
        <v>119</v>
      </c>
      <c r="AQ12" s="16" t="s">
        <v>119</v>
      </c>
      <c r="AR12" s="16" t="s">
        <v>119</v>
      </c>
      <c r="AS12" s="16" t="s">
        <v>119</v>
      </c>
      <c r="AT12" s="16" t="s">
        <v>119</v>
      </c>
      <c r="AU12" s="16" t="s">
        <v>119</v>
      </c>
      <c r="AV12" s="16" t="s">
        <v>119</v>
      </c>
      <c r="AW12" s="16" t="s">
        <v>119</v>
      </c>
      <c r="AX12" s="16" t="s">
        <v>119</v>
      </c>
      <c r="AY12" s="16" t="s">
        <v>119</v>
      </c>
      <c r="AZ12" s="16" t="s">
        <v>119</v>
      </c>
      <c r="BA12" s="16" t="s">
        <v>119</v>
      </c>
      <c r="BB12" s="16" t="s">
        <v>119</v>
      </c>
      <c r="BC12" s="16" t="s">
        <v>119</v>
      </c>
      <c r="BD12" s="16" t="s">
        <v>119</v>
      </c>
      <c r="BE12" s="16" t="s">
        <v>119</v>
      </c>
      <c r="BF12" s="16" t="s">
        <v>119</v>
      </c>
      <c r="BG12" s="16" t="s">
        <v>119</v>
      </c>
      <c r="BH12" s="16" t="s">
        <v>119</v>
      </c>
      <c r="BI12" s="16" t="s">
        <v>119</v>
      </c>
      <c r="BJ12" s="16" t="s">
        <v>119</v>
      </c>
      <c r="BK12" s="16" t="s">
        <v>119</v>
      </c>
      <c r="BL12" s="16" t="s">
        <v>119</v>
      </c>
      <c r="BM12" s="16" t="s">
        <v>119</v>
      </c>
      <c r="BN12" s="16" t="s">
        <v>119</v>
      </c>
      <c r="BO12" s="16" t="s">
        <v>119</v>
      </c>
      <c r="BP12" s="16" t="s">
        <v>119</v>
      </c>
      <c r="BQ12" s="16" t="s">
        <v>119</v>
      </c>
      <c r="BR12" s="16" t="s">
        <v>119</v>
      </c>
      <c r="BS12" s="16" t="s">
        <v>119</v>
      </c>
      <c r="BT12" s="16" t="s">
        <v>119</v>
      </c>
      <c r="BU12" s="16" t="s">
        <v>119</v>
      </c>
      <c r="BV12" s="16" t="s">
        <v>119</v>
      </c>
      <c r="BW12" s="16" t="s">
        <v>119</v>
      </c>
      <c r="BX12" s="16" t="s">
        <v>119</v>
      </c>
      <c r="BY12" s="16" t="s">
        <v>119</v>
      </c>
      <c r="BZ12" s="16" t="s">
        <v>119</v>
      </c>
      <c r="CA12" s="16" t="s">
        <v>119</v>
      </c>
    </row>
    <row r="13" spans="2:79" ht="146.25" x14ac:dyDescent="0.2">
      <c r="B13" s="7" t="s">
        <v>107</v>
      </c>
      <c r="C13" s="14" t="s">
        <v>78</v>
      </c>
      <c r="D13" s="14" t="s">
        <v>121</v>
      </c>
      <c r="E13" s="14" t="s">
        <v>79</v>
      </c>
      <c r="F13" s="15" t="s">
        <v>118</v>
      </c>
      <c r="G13" s="15" t="s">
        <v>118</v>
      </c>
      <c r="H13" s="15" t="s">
        <v>118</v>
      </c>
      <c r="I13" s="2" t="s">
        <v>80</v>
      </c>
      <c r="J13" s="7" t="s">
        <v>81</v>
      </c>
      <c r="K13" s="8">
        <f t="shared" si="0"/>
        <v>529513.62</v>
      </c>
      <c r="L13" s="14" t="s">
        <v>121</v>
      </c>
      <c r="M13" s="14" t="s">
        <v>121</v>
      </c>
      <c r="N13" s="7" t="s">
        <v>82</v>
      </c>
      <c r="O13" s="7" t="s">
        <v>83</v>
      </c>
      <c r="P13" s="7" t="s">
        <v>101</v>
      </c>
      <c r="Q13" s="7" t="s">
        <v>102</v>
      </c>
      <c r="R13" s="1" t="s">
        <v>84</v>
      </c>
      <c r="S13" s="1" t="s">
        <v>85</v>
      </c>
      <c r="T13" s="2" t="s">
        <v>86</v>
      </c>
      <c r="U13" s="1" t="s">
        <v>87</v>
      </c>
      <c r="V13" s="2" t="s">
        <v>88</v>
      </c>
      <c r="W13" s="20" t="s">
        <v>121</v>
      </c>
      <c r="X13" s="20" t="s">
        <v>121</v>
      </c>
      <c r="Y13" s="20" t="s">
        <v>121</v>
      </c>
      <c r="Z13" s="20" t="s">
        <v>121</v>
      </c>
      <c r="AA13" s="20" t="s">
        <v>121</v>
      </c>
      <c r="AB13" s="20" t="s">
        <v>121</v>
      </c>
      <c r="AC13" s="20" t="s">
        <v>121</v>
      </c>
      <c r="AD13" s="20" t="s">
        <v>121</v>
      </c>
      <c r="AE13" s="20" t="s">
        <v>121</v>
      </c>
      <c r="AF13" s="2" t="s">
        <v>89</v>
      </c>
      <c r="AG13" s="2" t="s">
        <v>95</v>
      </c>
      <c r="AH13" s="2" t="s">
        <v>96</v>
      </c>
      <c r="AI13" s="4">
        <f>35987.51*8</f>
        <v>287900.08</v>
      </c>
      <c r="AJ13" s="4">
        <v>289469.46000000002</v>
      </c>
      <c r="AK13" s="4">
        <f>AJ13</f>
        <v>289469.46000000002</v>
      </c>
      <c r="AL13" s="49"/>
      <c r="AM13" s="48"/>
      <c r="AN13" s="50"/>
      <c r="AO13" s="48"/>
      <c r="AP13" s="16" t="s">
        <v>119</v>
      </c>
      <c r="AQ13" s="16" t="s">
        <v>119</v>
      </c>
      <c r="AR13" s="16" t="s">
        <v>119</v>
      </c>
      <c r="AS13" s="16" t="s">
        <v>119</v>
      </c>
      <c r="AT13" s="16" t="s">
        <v>119</v>
      </c>
      <c r="AU13" s="16" t="s">
        <v>119</v>
      </c>
      <c r="AV13" s="16" t="s">
        <v>119</v>
      </c>
      <c r="AW13" s="16" t="s">
        <v>119</v>
      </c>
      <c r="AX13" s="16" t="s">
        <v>119</v>
      </c>
      <c r="AY13" s="16" t="s">
        <v>119</v>
      </c>
      <c r="AZ13" s="16" t="s">
        <v>119</v>
      </c>
      <c r="BA13" s="16" t="s">
        <v>119</v>
      </c>
      <c r="BB13" s="16" t="s">
        <v>119</v>
      </c>
      <c r="BC13" s="16" t="s">
        <v>119</v>
      </c>
      <c r="BD13" s="16" t="s">
        <v>119</v>
      </c>
      <c r="BE13" s="16" t="s">
        <v>119</v>
      </c>
      <c r="BF13" s="16" t="s">
        <v>119</v>
      </c>
      <c r="BG13" s="16" t="s">
        <v>119</v>
      </c>
      <c r="BH13" s="16" t="s">
        <v>119</v>
      </c>
      <c r="BI13" s="16" t="s">
        <v>119</v>
      </c>
      <c r="BJ13" s="16" t="s">
        <v>119</v>
      </c>
      <c r="BK13" s="16" t="s">
        <v>119</v>
      </c>
      <c r="BL13" s="16" t="s">
        <v>119</v>
      </c>
      <c r="BM13" s="16" t="s">
        <v>119</v>
      </c>
      <c r="BN13" s="16" t="s">
        <v>119</v>
      </c>
      <c r="BO13" s="16" t="s">
        <v>119</v>
      </c>
      <c r="BP13" s="16" t="s">
        <v>119</v>
      </c>
      <c r="BQ13" s="16" t="s">
        <v>119</v>
      </c>
      <c r="BR13" s="16" t="s">
        <v>119</v>
      </c>
      <c r="BS13" s="16" t="s">
        <v>119</v>
      </c>
      <c r="BT13" s="16" t="s">
        <v>119</v>
      </c>
      <c r="BU13" s="16" t="s">
        <v>119</v>
      </c>
      <c r="BV13" s="16" t="s">
        <v>119</v>
      </c>
      <c r="BW13" s="16" t="s">
        <v>119</v>
      </c>
      <c r="BX13" s="16" t="s">
        <v>119</v>
      </c>
      <c r="BY13" s="16" t="s">
        <v>119</v>
      </c>
      <c r="BZ13" s="16" t="s">
        <v>119</v>
      </c>
      <c r="CA13" s="16" t="s">
        <v>119</v>
      </c>
    </row>
    <row r="14" spans="2:79" ht="146.25" x14ac:dyDescent="0.2">
      <c r="B14" s="7" t="s">
        <v>108</v>
      </c>
      <c r="C14" s="14" t="s">
        <v>78</v>
      </c>
      <c r="D14" s="14" t="s">
        <v>121</v>
      </c>
      <c r="E14" s="14" t="s">
        <v>79</v>
      </c>
      <c r="F14" s="15" t="s">
        <v>118</v>
      </c>
      <c r="G14" s="15" t="s">
        <v>118</v>
      </c>
      <c r="H14" s="15" t="s">
        <v>118</v>
      </c>
      <c r="I14" s="2" t="s">
        <v>80</v>
      </c>
      <c r="J14" s="7" t="s">
        <v>81</v>
      </c>
      <c r="K14" s="8">
        <f t="shared" si="0"/>
        <v>529513.62</v>
      </c>
      <c r="L14" s="14" t="s">
        <v>121</v>
      </c>
      <c r="M14" s="14" t="s">
        <v>121</v>
      </c>
      <c r="N14" s="7" t="s">
        <v>82</v>
      </c>
      <c r="O14" s="7" t="s">
        <v>83</v>
      </c>
      <c r="P14" s="7" t="s">
        <v>101</v>
      </c>
      <c r="Q14" s="7" t="s">
        <v>102</v>
      </c>
      <c r="R14" s="1" t="s">
        <v>84</v>
      </c>
      <c r="S14" s="1" t="s">
        <v>85</v>
      </c>
      <c r="T14" s="2" t="s">
        <v>86</v>
      </c>
      <c r="U14" s="1" t="s">
        <v>87</v>
      </c>
      <c r="V14" s="2" t="s">
        <v>88</v>
      </c>
      <c r="W14" s="20" t="s">
        <v>121</v>
      </c>
      <c r="X14" s="20" t="s">
        <v>121</v>
      </c>
      <c r="Y14" s="20" t="s">
        <v>121</v>
      </c>
      <c r="Z14" s="20" t="s">
        <v>121</v>
      </c>
      <c r="AA14" s="20" t="s">
        <v>121</v>
      </c>
      <c r="AB14" s="20" t="s">
        <v>121</v>
      </c>
      <c r="AC14" s="20" t="s">
        <v>121</v>
      </c>
      <c r="AD14" s="20" t="s">
        <v>121</v>
      </c>
      <c r="AE14" s="20" t="s">
        <v>121</v>
      </c>
      <c r="AF14" s="2">
        <v>36201</v>
      </c>
      <c r="AG14" s="2" t="s">
        <v>103</v>
      </c>
      <c r="AH14" s="3" t="s">
        <v>91</v>
      </c>
      <c r="AI14" s="4">
        <f>7863.42*8</f>
        <v>62907.360000000001</v>
      </c>
      <c r="AJ14" s="4">
        <v>61046.98</v>
      </c>
      <c r="AK14" s="4">
        <f>AJ14</f>
        <v>61046.98</v>
      </c>
      <c r="AL14" s="48" t="s">
        <v>92</v>
      </c>
      <c r="AM14" s="50">
        <f>SUM(AI14:AI16)</f>
        <v>112888.8</v>
      </c>
      <c r="AN14" s="50">
        <f>SUM(AJ14:AJ16)</f>
        <v>108173.59999999999</v>
      </c>
      <c r="AO14" s="50">
        <f>SUM(AK14:AK16)</f>
        <v>108173.59999999999</v>
      </c>
      <c r="AP14" s="16" t="s">
        <v>119</v>
      </c>
      <c r="AQ14" s="16" t="s">
        <v>119</v>
      </c>
      <c r="AR14" s="16" t="s">
        <v>119</v>
      </c>
      <c r="AS14" s="16" t="s">
        <v>119</v>
      </c>
      <c r="AT14" s="16" t="s">
        <v>119</v>
      </c>
      <c r="AU14" s="16" t="s">
        <v>119</v>
      </c>
      <c r="AV14" s="16" t="s">
        <v>119</v>
      </c>
      <c r="AW14" s="16" t="s">
        <v>119</v>
      </c>
      <c r="AX14" s="16" t="s">
        <v>119</v>
      </c>
      <c r="AY14" s="16" t="s">
        <v>119</v>
      </c>
      <c r="AZ14" s="16" t="s">
        <v>119</v>
      </c>
      <c r="BA14" s="16" t="s">
        <v>119</v>
      </c>
      <c r="BB14" s="16" t="s">
        <v>119</v>
      </c>
      <c r="BC14" s="16" t="s">
        <v>119</v>
      </c>
      <c r="BD14" s="16" t="s">
        <v>119</v>
      </c>
      <c r="BE14" s="16" t="s">
        <v>119</v>
      </c>
      <c r="BF14" s="16" t="s">
        <v>119</v>
      </c>
      <c r="BG14" s="16" t="s">
        <v>119</v>
      </c>
      <c r="BH14" s="16" t="s">
        <v>119</v>
      </c>
      <c r="BI14" s="16" t="s">
        <v>119</v>
      </c>
      <c r="BJ14" s="16" t="s">
        <v>119</v>
      </c>
      <c r="BK14" s="16" t="s">
        <v>119</v>
      </c>
      <c r="BL14" s="16" t="s">
        <v>119</v>
      </c>
      <c r="BM14" s="16" t="s">
        <v>119</v>
      </c>
      <c r="BN14" s="16" t="s">
        <v>119</v>
      </c>
      <c r="BO14" s="16" t="s">
        <v>119</v>
      </c>
      <c r="BP14" s="16" t="s">
        <v>119</v>
      </c>
      <c r="BQ14" s="16" t="s">
        <v>119</v>
      </c>
      <c r="BR14" s="16" t="s">
        <v>119</v>
      </c>
      <c r="BS14" s="16" t="s">
        <v>119</v>
      </c>
      <c r="BT14" s="16" t="s">
        <v>119</v>
      </c>
      <c r="BU14" s="16" t="s">
        <v>119</v>
      </c>
      <c r="BV14" s="16" t="s">
        <v>119</v>
      </c>
      <c r="BW14" s="16" t="s">
        <v>119</v>
      </c>
      <c r="BX14" s="16" t="s">
        <v>119</v>
      </c>
      <c r="BY14" s="16" t="s">
        <v>119</v>
      </c>
      <c r="BZ14" s="16" t="s">
        <v>119</v>
      </c>
      <c r="CA14" s="16" t="s">
        <v>119</v>
      </c>
    </row>
    <row r="15" spans="2:79" ht="146.25" x14ac:dyDescent="0.2">
      <c r="B15" s="7" t="s">
        <v>109</v>
      </c>
      <c r="C15" s="14" t="s">
        <v>78</v>
      </c>
      <c r="D15" s="14" t="s">
        <v>121</v>
      </c>
      <c r="E15" s="14" t="s">
        <v>79</v>
      </c>
      <c r="F15" s="15" t="s">
        <v>118</v>
      </c>
      <c r="G15" s="15" t="s">
        <v>118</v>
      </c>
      <c r="H15" s="15" t="s">
        <v>118</v>
      </c>
      <c r="I15" s="2" t="s">
        <v>80</v>
      </c>
      <c r="J15" s="7" t="s">
        <v>81</v>
      </c>
      <c r="K15" s="8">
        <f t="shared" si="0"/>
        <v>421340.02</v>
      </c>
      <c r="L15" s="14" t="s">
        <v>121</v>
      </c>
      <c r="M15" s="14" t="s">
        <v>121</v>
      </c>
      <c r="N15" s="7" t="s">
        <v>82</v>
      </c>
      <c r="O15" s="7" t="s">
        <v>83</v>
      </c>
      <c r="P15" s="7" t="s">
        <v>101</v>
      </c>
      <c r="Q15" s="7" t="s">
        <v>102</v>
      </c>
      <c r="R15" s="1" t="s">
        <v>84</v>
      </c>
      <c r="S15" s="1" t="s">
        <v>85</v>
      </c>
      <c r="T15" s="2" t="s">
        <v>86</v>
      </c>
      <c r="U15" s="1" t="s">
        <v>87</v>
      </c>
      <c r="V15" s="2" t="s">
        <v>88</v>
      </c>
      <c r="W15" s="20" t="s">
        <v>121</v>
      </c>
      <c r="X15" s="20" t="s">
        <v>121</v>
      </c>
      <c r="Y15" s="20" t="s">
        <v>121</v>
      </c>
      <c r="Z15" s="20" t="s">
        <v>121</v>
      </c>
      <c r="AA15" s="20" t="s">
        <v>121</v>
      </c>
      <c r="AB15" s="20" t="s">
        <v>121</v>
      </c>
      <c r="AC15" s="20" t="s">
        <v>121</v>
      </c>
      <c r="AD15" s="20" t="s">
        <v>121</v>
      </c>
      <c r="AE15" s="20" t="s">
        <v>121</v>
      </c>
      <c r="AF15" s="2">
        <v>36201</v>
      </c>
      <c r="AG15" s="2" t="s">
        <v>104</v>
      </c>
      <c r="AH15" s="3" t="s">
        <v>94</v>
      </c>
      <c r="AI15" s="4">
        <f>3163.25*8</f>
        <v>25306</v>
      </c>
      <c r="AJ15" s="4">
        <v>23818.92</v>
      </c>
      <c r="AK15" s="4">
        <f t="shared" ref="AK15:AK23" si="1">AJ15</f>
        <v>23818.92</v>
      </c>
      <c r="AL15" s="48"/>
      <c r="AM15" s="48"/>
      <c r="AN15" s="50"/>
      <c r="AO15" s="48"/>
      <c r="AP15" s="16" t="s">
        <v>119</v>
      </c>
      <c r="AQ15" s="16" t="s">
        <v>119</v>
      </c>
      <c r="AR15" s="16" t="s">
        <v>119</v>
      </c>
      <c r="AS15" s="16" t="s">
        <v>119</v>
      </c>
      <c r="AT15" s="16" t="s">
        <v>119</v>
      </c>
      <c r="AU15" s="16" t="s">
        <v>119</v>
      </c>
      <c r="AV15" s="16" t="s">
        <v>119</v>
      </c>
      <c r="AW15" s="16" t="s">
        <v>119</v>
      </c>
      <c r="AX15" s="16" t="s">
        <v>119</v>
      </c>
      <c r="AY15" s="16" t="s">
        <v>119</v>
      </c>
      <c r="AZ15" s="16" t="s">
        <v>119</v>
      </c>
      <c r="BA15" s="16" t="s">
        <v>119</v>
      </c>
      <c r="BB15" s="16" t="s">
        <v>119</v>
      </c>
      <c r="BC15" s="16" t="s">
        <v>119</v>
      </c>
      <c r="BD15" s="16" t="s">
        <v>119</v>
      </c>
      <c r="BE15" s="16" t="s">
        <v>119</v>
      </c>
      <c r="BF15" s="16" t="s">
        <v>119</v>
      </c>
      <c r="BG15" s="16" t="s">
        <v>119</v>
      </c>
      <c r="BH15" s="16" t="s">
        <v>119</v>
      </c>
      <c r="BI15" s="16" t="s">
        <v>119</v>
      </c>
      <c r="BJ15" s="16" t="s">
        <v>119</v>
      </c>
      <c r="BK15" s="16" t="s">
        <v>119</v>
      </c>
      <c r="BL15" s="16" t="s">
        <v>119</v>
      </c>
      <c r="BM15" s="16" t="s">
        <v>119</v>
      </c>
      <c r="BN15" s="16" t="s">
        <v>119</v>
      </c>
      <c r="BO15" s="16" t="s">
        <v>119</v>
      </c>
      <c r="BP15" s="16" t="s">
        <v>119</v>
      </c>
      <c r="BQ15" s="16" t="s">
        <v>119</v>
      </c>
      <c r="BR15" s="16" t="s">
        <v>119</v>
      </c>
      <c r="BS15" s="16" t="s">
        <v>119</v>
      </c>
      <c r="BT15" s="16" t="s">
        <v>119</v>
      </c>
      <c r="BU15" s="16" t="s">
        <v>119</v>
      </c>
      <c r="BV15" s="16" t="s">
        <v>119</v>
      </c>
      <c r="BW15" s="16" t="s">
        <v>119</v>
      </c>
      <c r="BX15" s="16" t="s">
        <v>119</v>
      </c>
      <c r="BY15" s="16" t="s">
        <v>119</v>
      </c>
      <c r="BZ15" s="16" t="s">
        <v>119</v>
      </c>
      <c r="CA15" s="16" t="s">
        <v>119</v>
      </c>
    </row>
    <row r="16" spans="2:79" ht="167.25" customHeight="1" x14ac:dyDescent="0.2">
      <c r="B16" s="7" t="s">
        <v>110</v>
      </c>
      <c r="C16" s="14" t="s">
        <v>78</v>
      </c>
      <c r="D16" s="14" t="s">
        <v>121</v>
      </c>
      <c r="E16" s="14" t="s">
        <v>79</v>
      </c>
      <c r="F16" s="15" t="s">
        <v>118</v>
      </c>
      <c r="G16" s="15" t="s">
        <v>118</v>
      </c>
      <c r="H16" s="15" t="s">
        <v>118</v>
      </c>
      <c r="I16" s="2" t="s">
        <v>80</v>
      </c>
      <c r="J16" s="7" t="s">
        <v>81</v>
      </c>
      <c r="K16" s="8">
        <f t="shared" si="0"/>
        <v>421340.02</v>
      </c>
      <c r="L16" s="14" t="s">
        <v>121</v>
      </c>
      <c r="M16" s="14" t="s">
        <v>121</v>
      </c>
      <c r="N16" s="7" t="s">
        <v>82</v>
      </c>
      <c r="O16" s="7" t="s">
        <v>83</v>
      </c>
      <c r="P16" s="7" t="s">
        <v>101</v>
      </c>
      <c r="Q16" s="7" t="s">
        <v>102</v>
      </c>
      <c r="R16" s="1" t="s">
        <v>84</v>
      </c>
      <c r="S16" s="1" t="s">
        <v>85</v>
      </c>
      <c r="T16" s="2" t="s">
        <v>86</v>
      </c>
      <c r="U16" s="1" t="s">
        <v>87</v>
      </c>
      <c r="V16" s="2" t="s">
        <v>88</v>
      </c>
      <c r="W16" s="20" t="s">
        <v>121</v>
      </c>
      <c r="X16" s="20" t="s">
        <v>121</v>
      </c>
      <c r="Y16" s="20" t="s">
        <v>121</v>
      </c>
      <c r="Z16" s="20" t="s">
        <v>121</v>
      </c>
      <c r="AA16" s="20" t="s">
        <v>121</v>
      </c>
      <c r="AB16" s="20" t="s">
        <v>121</v>
      </c>
      <c r="AC16" s="20" t="s">
        <v>121</v>
      </c>
      <c r="AD16" s="20" t="s">
        <v>121</v>
      </c>
      <c r="AE16" s="20" t="s">
        <v>121</v>
      </c>
      <c r="AF16" s="2">
        <v>36201</v>
      </c>
      <c r="AG16" s="2" t="s">
        <v>105</v>
      </c>
      <c r="AH16" s="3" t="s">
        <v>96</v>
      </c>
      <c r="AI16" s="4">
        <f>3084.43*8</f>
        <v>24675.439999999999</v>
      </c>
      <c r="AJ16" s="4">
        <v>23307.7</v>
      </c>
      <c r="AK16" s="4">
        <f t="shared" si="1"/>
        <v>23307.7</v>
      </c>
      <c r="AL16" s="48"/>
      <c r="AM16" s="48"/>
      <c r="AN16" s="50"/>
      <c r="AO16" s="48"/>
      <c r="AP16" s="16" t="s">
        <v>119</v>
      </c>
      <c r="AQ16" s="16" t="s">
        <v>119</v>
      </c>
      <c r="AR16" s="16" t="s">
        <v>119</v>
      </c>
      <c r="AS16" s="16" t="s">
        <v>119</v>
      </c>
      <c r="AT16" s="16" t="s">
        <v>119</v>
      </c>
      <c r="AU16" s="16" t="s">
        <v>119</v>
      </c>
      <c r="AV16" s="16" t="s">
        <v>119</v>
      </c>
      <c r="AW16" s="16" t="s">
        <v>119</v>
      </c>
      <c r="AX16" s="16" t="s">
        <v>119</v>
      </c>
      <c r="AY16" s="16" t="s">
        <v>119</v>
      </c>
      <c r="AZ16" s="16" t="s">
        <v>119</v>
      </c>
      <c r="BA16" s="16" t="s">
        <v>119</v>
      </c>
      <c r="BB16" s="16" t="s">
        <v>119</v>
      </c>
      <c r="BC16" s="16" t="s">
        <v>119</v>
      </c>
      <c r="BD16" s="16" t="s">
        <v>119</v>
      </c>
      <c r="BE16" s="16" t="s">
        <v>119</v>
      </c>
      <c r="BF16" s="16" t="s">
        <v>119</v>
      </c>
      <c r="BG16" s="16" t="s">
        <v>119</v>
      </c>
      <c r="BH16" s="16" t="s">
        <v>119</v>
      </c>
      <c r="BI16" s="16" t="s">
        <v>119</v>
      </c>
      <c r="BJ16" s="16" t="s">
        <v>119</v>
      </c>
      <c r="BK16" s="16" t="s">
        <v>119</v>
      </c>
      <c r="BL16" s="16" t="s">
        <v>119</v>
      </c>
      <c r="BM16" s="16" t="s">
        <v>119</v>
      </c>
      <c r="BN16" s="16" t="s">
        <v>119</v>
      </c>
      <c r="BO16" s="16" t="s">
        <v>119</v>
      </c>
      <c r="BP16" s="16" t="s">
        <v>119</v>
      </c>
      <c r="BQ16" s="16" t="s">
        <v>119</v>
      </c>
      <c r="BR16" s="16" t="s">
        <v>119</v>
      </c>
      <c r="BS16" s="16" t="s">
        <v>119</v>
      </c>
      <c r="BT16" s="16" t="s">
        <v>119</v>
      </c>
      <c r="BU16" s="16" t="s">
        <v>119</v>
      </c>
      <c r="BV16" s="16" t="s">
        <v>119</v>
      </c>
      <c r="BW16" s="16" t="s">
        <v>119</v>
      </c>
      <c r="BX16" s="16" t="s">
        <v>119</v>
      </c>
      <c r="BY16" s="16" t="s">
        <v>119</v>
      </c>
      <c r="BZ16" s="16" t="s">
        <v>119</v>
      </c>
      <c r="CA16" s="16" t="s">
        <v>119</v>
      </c>
    </row>
    <row r="17" spans="2:80" ht="168" customHeight="1" x14ac:dyDescent="0.2">
      <c r="B17" s="7" t="s">
        <v>111</v>
      </c>
      <c r="C17" s="14" t="s">
        <v>78</v>
      </c>
      <c r="D17" s="14" t="s">
        <v>121</v>
      </c>
      <c r="E17" s="14" t="s">
        <v>79</v>
      </c>
      <c r="F17" s="15" t="s">
        <v>118</v>
      </c>
      <c r="G17" s="15" t="s">
        <v>118</v>
      </c>
      <c r="H17" s="15" t="s">
        <v>118</v>
      </c>
      <c r="I17" s="2" t="s">
        <v>80</v>
      </c>
      <c r="J17" s="7" t="s">
        <v>81</v>
      </c>
      <c r="K17" s="8">
        <f t="shared" si="0"/>
        <v>421340.02</v>
      </c>
      <c r="L17" s="14" t="s">
        <v>121</v>
      </c>
      <c r="M17" s="14" t="s">
        <v>121</v>
      </c>
      <c r="N17" s="7" t="s">
        <v>82</v>
      </c>
      <c r="O17" s="7" t="s">
        <v>83</v>
      </c>
      <c r="P17" s="7" t="s">
        <v>101</v>
      </c>
      <c r="Q17" s="7" t="s">
        <v>102</v>
      </c>
      <c r="R17" s="1" t="s">
        <v>84</v>
      </c>
      <c r="S17" s="1" t="s">
        <v>85</v>
      </c>
      <c r="T17" s="2" t="s">
        <v>86</v>
      </c>
      <c r="U17" s="1" t="s">
        <v>87</v>
      </c>
      <c r="V17" s="2" t="s">
        <v>88</v>
      </c>
      <c r="W17" s="20" t="s">
        <v>121</v>
      </c>
      <c r="X17" s="20" t="s">
        <v>121</v>
      </c>
      <c r="Y17" s="20" t="s">
        <v>121</v>
      </c>
      <c r="Z17" s="20" t="s">
        <v>121</v>
      </c>
      <c r="AA17" s="20" t="s">
        <v>121</v>
      </c>
      <c r="AB17" s="20" t="s">
        <v>121</v>
      </c>
      <c r="AC17" s="20" t="s">
        <v>121</v>
      </c>
      <c r="AD17" s="20" t="s">
        <v>121</v>
      </c>
      <c r="AE17" s="20" t="s">
        <v>121</v>
      </c>
      <c r="AF17" s="2">
        <v>36301</v>
      </c>
      <c r="AG17" s="2" t="s">
        <v>103</v>
      </c>
      <c r="AH17" s="3" t="s">
        <v>91</v>
      </c>
      <c r="AI17" s="4">
        <f>5824.13*8</f>
        <v>46593.04</v>
      </c>
      <c r="AJ17" s="4">
        <v>6594.25</v>
      </c>
      <c r="AK17" s="4">
        <f t="shared" si="1"/>
        <v>6594.25</v>
      </c>
      <c r="AL17" s="5" t="s">
        <v>92</v>
      </c>
      <c r="AM17" s="4">
        <f>AI17</f>
        <v>46593.04</v>
      </c>
      <c r="AN17" s="4">
        <f>AJ17</f>
        <v>6594.25</v>
      </c>
      <c r="AO17" s="4">
        <f>AK17</f>
        <v>6594.25</v>
      </c>
      <c r="AP17" s="16" t="s">
        <v>119</v>
      </c>
      <c r="AQ17" s="16" t="s">
        <v>119</v>
      </c>
      <c r="AR17" s="16" t="s">
        <v>119</v>
      </c>
      <c r="AS17" s="16" t="s">
        <v>119</v>
      </c>
      <c r="AT17" s="16" t="s">
        <v>119</v>
      </c>
      <c r="AU17" s="16" t="s">
        <v>119</v>
      </c>
      <c r="AV17" s="16" t="s">
        <v>119</v>
      </c>
      <c r="AW17" s="16" t="s">
        <v>119</v>
      </c>
      <c r="AX17" s="16" t="s">
        <v>119</v>
      </c>
      <c r="AY17" s="16" t="s">
        <v>119</v>
      </c>
      <c r="AZ17" s="16" t="s">
        <v>119</v>
      </c>
      <c r="BA17" s="16" t="s">
        <v>119</v>
      </c>
      <c r="BB17" s="16" t="s">
        <v>119</v>
      </c>
      <c r="BC17" s="16" t="s">
        <v>119</v>
      </c>
      <c r="BD17" s="16" t="s">
        <v>119</v>
      </c>
      <c r="BE17" s="16" t="s">
        <v>119</v>
      </c>
      <c r="BF17" s="16" t="s">
        <v>119</v>
      </c>
      <c r="BG17" s="16" t="s">
        <v>119</v>
      </c>
      <c r="BH17" s="16" t="s">
        <v>119</v>
      </c>
      <c r="BI17" s="16" t="s">
        <v>119</v>
      </c>
      <c r="BJ17" s="16" t="s">
        <v>119</v>
      </c>
      <c r="BK17" s="16" t="s">
        <v>119</v>
      </c>
      <c r="BL17" s="16" t="s">
        <v>119</v>
      </c>
      <c r="BM17" s="16" t="s">
        <v>119</v>
      </c>
      <c r="BN17" s="16" t="s">
        <v>119</v>
      </c>
      <c r="BO17" s="16" t="s">
        <v>119</v>
      </c>
      <c r="BP17" s="16" t="s">
        <v>119</v>
      </c>
      <c r="BQ17" s="16" t="s">
        <v>119</v>
      </c>
      <c r="BR17" s="16" t="s">
        <v>119</v>
      </c>
      <c r="BS17" s="16" t="s">
        <v>119</v>
      </c>
      <c r="BT17" s="16" t="s">
        <v>119</v>
      </c>
      <c r="BU17" s="16" t="s">
        <v>119</v>
      </c>
      <c r="BV17" s="16" t="s">
        <v>119</v>
      </c>
      <c r="BW17" s="16" t="s">
        <v>119</v>
      </c>
      <c r="BX17" s="16" t="s">
        <v>119</v>
      </c>
      <c r="BY17" s="16" t="s">
        <v>119</v>
      </c>
      <c r="BZ17" s="16" t="s">
        <v>119</v>
      </c>
      <c r="CA17" s="16" t="s">
        <v>119</v>
      </c>
    </row>
    <row r="18" spans="2:80" ht="146.25" x14ac:dyDescent="0.2">
      <c r="B18" s="7" t="s">
        <v>112</v>
      </c>
      <c r="C18" s="14" t="s">
        <v>78</v>
      </c>
      <c r="D18" s="14" t="s">
        <v>121</v>
      </c>
      <c r="E18" s="14" t="s">
        <v>79</v>
      </c>
      <c r="F18" s="15" t="s">
        <v>118</v>
      </c>
      <c r="G18" s="15" t="s">
        <v>118</v>
      </c>
      <c r="H18" s="15" t="s">
        <v>118</v>
      </c>
      <c r="I18" s="2" t="s">
        <v>80</v>
      </c>
      <c r="J18" s="7" t="s">
        <v>81</v>
      </c>
      <c r="K18" s="8">
        <f t="shared" si="0"/>
        <v>414745.77</v>
      </c>
      <c r="L18" s="14" t="s">
        <v>121</v>
      </c>
      <c r="M18" s="14" t="s">
        <v>121</v>
      </c>
      <c r="N18" s="7" t="s">
        <v>82</v>
      </c>
      <c r="O18" s="7" t="s">
        <v>83</v>
      </c>
      <c r="P18" s="7" t="s">
        <v>101</v>
      </c>
      <c r="Q18" s="7" t="s">
        <v>102</v>
      </c>
      <c r="R18" s="1" t="s">
        <v>84</v>
      </c>
      <c r="S18" s="1" t="s">
        <v>85</v>
      </c>
      <c r="T18" s="2" t="s">
        <v>86</v>
      </c>
      <c r="U18" s="1" t="s">
        <v>87</v>
      </c>
      <c r="V18" s="2" t="s">
        <v>88</v>
      </c>
      <c r="W18" s="20" t="s">
        <v>121</v>
      </c>
      <c r="X18" s="20" t="s">
        <v>121</v>
      </c>
      <c r="Y18" s="20" t="s">
        <v>121</v>
      </c>
      <c r="Z18" s="20" t="s">
        <v>121</v>
      </c>
      <c r="AA18" s="20" t="s">
        <v>121</v>
      </c>
      <c r="AB18" s="20" t="s">
        <v>121</v>
      </c>
      <c r="AC18" s="20" t="s">
        <v>121</v>
      </c>
      <c r="AD18" s="20" t="s">
        <v>121</v>
      </c>
      <c r="AE18" s="20" t="s">
        <v>121</v>
      </c>
      <c r="AF18" s="2">
        <v>36401</v>
      </c>
      <c r="AG18" s="2" t="s">
        <v>103</v>
      </c>
      <c r="AH18" s="3" t="s">
        <v>91</v>
      </c>
      <c r="AI18" s="4">
        <f>52035.81*8</f>
        <v>416286.48</v>
      </c>
      <c r="AJ18" s="4">
        <v>153990.29999999999</v>
      </c>
      <c r="AK18" s="4">
        <f t="shared" si="1"/>
        <v>153990.29999999999</v>
      </c>
      <c r="AL18" s="5" t="s">
        <v>92</v>
      </c>
      <c r="AM18" s="4">
        <f t="shared" ref="AM18:AM19" si="2">AI18</f>
        <v>416286.48</v>
      </c>
      <c r="AN18" s="4">
        <f t="shared" ref="AN18:AN19" si="3">AJ18</f>
        <v>153990.29999999999</v>
      </c>
      <c r="AO18" s="4">
        <f>AK18</f>
        <v>153990.29999999999</v>
      </c>
      <c r="AP18" s="16" t="s">
        <v>119</v>
      </c>
      <c r="AQ18" s="16" t="s">
        <v>119</v>
      </c>
      <c r="AR18" s="16" t="s">
        <v>119</v>
      </c>
      <c r="AS18" s="16" t="s">
        <v>119</v>
      </c>
      <c r="AT18" s="16" t="s">
        <v>119</v>
      </c>
      <c r="AU18" s="16" t="s">
        <v>119</v>
      </c>
      <c r="AV18" s="16" t="s">
        <v>119</v>
      </c>
      <c r="AW18" s="16" t="s">
        <v>119</v>
      </c>
      <c r="AX18" s="16" t="s">
        <v>119</v>
      </c>
      <c r="AY18" s="16" t="s">
        <v>119</v>
      </c>
      <c r="AZ18" s="16" t="s">
        <v>119</v>
      </c>
      <c r="BA18" s="16" t="s">
        <v>119</v>
      </c>
      <c r="BB18" s="16" t="s">
        <v>119</v>
      </c>
      <c r="BC18" s="16" t="s">
        <v>119</v>
      </c>
      <c r="BD18" s="16" t="s">
        <v>119</v>
      </c>
      <c r="BE18" s="16" t="s">
        <v>119</v>
      </c>
      <c r="BF18" s="16" t="s">
        <v>119</v>
      </c>
      <c r="BG18" s="16" t="s">
        <v>119</v>
      </c>
      <c r="BH18" s="16" t="s">
        <v>119</v>
      </c>
      <c r="BI18" s="16" t="s">
        <v>119</v>
      </c>
      <c r="BJ18" s="16" t="s">
        <v>119</v>
      </c>
      <c r="BK18" s="16" t="s">
        <v>119</v>
      </c>
      <c r="BL18" s="16" t="s">
        <v>119</v>
      </c>
      <c r="BM18" s="16" t="s">
        <v>119</v>
      </c>
      <c r="BN18" s="16" t="s">
        <v>119</v>
      </c>
      <c r="BO18" s="16" t="s">
        <v>119</v>
      </c>
      <c r="BP18" s="16" t="s">
        <v>119</v>
      </c>
      <c r="BQ18" s="16" t="s">
        <v>119</v>
      </c>
      <c r="BR18" s="16" t="s">
        <v>119</v>
      </c>
      <c r="BS18" s="16" t="s">
        <v>119</v>
      </c>
      <c r="BT18" s="16" t="s">
        <v>119</v>
      </c>
      <c r="BU18" s="16" t="s">
        <v>119</v>
      </c>
      <c r="BV18" s="16" t="s">
        <v>119</v>
      </c>
      <c r="BW18" s="16" t="s">
        <v>119</v>
      </c>
      <c r="BX18" s="16" t="s">
        <v>119</v>
      </c>
      <c r="BY18" s="16" t="s">
        <v>119</v>
      </c>
      <c r="BZ18" s="16" t="s">
        <v>119</v>
      </c>
      <c r="CA18" s="16" t="s">
        <v>119</v>
      </c>
    </row>
    <row r="19" spans="2:80" ht="146.25" x14ac:dyDescent="0.2">
      <c r="B19" s="7" t="s">
        <v>113</v>
      </c>
      <c r="C19" s="14" t="s">
        <v>78</v>
      </c>
      <c r="D19" s="14" t="s">
        <v>121</v>
      </c>
      <c r="E19" s="14" t="s">
        <v>79</v>
      </c>
      <c r="F19" s="15" t="s">
        <v>118</v>
      </c>
      <c r="G19" s="15" t="s">
        <v>118</v>
      </c>
      <c r="H19" s="15" t="s">
        <v>118</v>
      </c>
      <c r="I19" s="2" t="s">
        <v>80</v>
      </c>
      <c r="J19" s="7" t="s">
        <v>81</v>
      </c>
      <c r="K19" s="8">
        <f t="shared" si="0"/>
        <v>260755.47</v>
      </c>
      <c r="L19" s="14" t="s">
        <v>121</v>
      </c>
      <c r="M19" s="14" t="s">
        <v>121</v>
      </c>
      <c r="N19" s="7" t="s">
        <v>82</v>
      </c>
      <c r="O19" s="7" t="s">
        <v>83</v>
      </c>
      <c r="P19" s="7" t="s">
        <v>101</v>
      </c>
      <c r="Q19" s="7" t="s">
        <v>102</v>
      </c>
      <c r="R19" s="1" t="s">
        <v>84</v>
      </c>
      <c r="S19" s="1" t="s">
        <v>85</v>
      </c>
      <c r="T19" s="2" t="s">
        <v>86</v>
      </c>
      <c r="U19" s="1" t="s">
        <v>87</v>
      </c>
      <c r="V19" s="2" t="s">
        <v>88</v>
      </c>
      <c r="W19" s="20" t="s">
        <v>121</v>
      </c>
      <c r="X19" s="20" t="s">
        <v>121</v>
      </c>
      <c r="Y19" s="20" t="s">
        <v>121</v>
      </c>
      <c r="Z19" s="20" t="s">
        <v>121</v>
      </c>
      <c r="AA19" s="20" t="s">
        <v>121</v>
      </c>
      <c r="AB19" s="20" t="s">
        <v>121</v>
      </c>
      <c r="AC19" s="20" t="s">
        <v>121</v>
      </c>
      <c r="AD19" s="20" t="s">
        <v>121</v>
      </c>
      <c r="AE19" s="20" t="s">
        <v>121</v>
      </c>
      <c r="AF19" s="2">
        <v>36501</v>
      </c>
      <c r="AG19" s="2" t="s">
        <v>103</v>
      </c>
      <c r="AH19" s="3" t="s">
        <v>91</v>
      </c>
      <c r="AI19" s="4">
        <f>11061.59*8</f>
        <v>88492.72</v>
      </c>
      <c r="AJ19" s="4">
        <v>9258.7199999999993</v>
      </c>
      <c r="AK19" s="4">
        <f t="shared" si="1"/>
        <v>9258.7199999999993</v>
      </c>
      <c r="AL19" s="5" t="s">
        <v>92</v>
      </c>
      <c r="AM19" s="4">
        <f t="shared" si="2"/>
        <v>88492.72</v>
      </c>
      <c r="AN19" s="4">
        <f t="shared" si="3"/>
        <v>9258.7199999999993</v>
      </c>
      <c r="AO19" s="4">
        <f>AK19</f>
        <v>9258.7199999999993</v>
      </c>
      <c r="AP19" s="16" t="s">
        <v>119</v>
      </c>
      <c r="AQ19" s="16" t="s">
        <v>119</v>
      </c>
      <c r="AR19" s="16" t="s">
        <v>119</v>
      </c>
      <c r="AS19" s="16" t="s">
        <v>119</v>
      </c>
      <c r="AT19" s="16" t="s">
        <v>119</v>
      </c>
      <c r="AU19" s="16" t="s">
        <v>119</v>
      </c>
      <c r="AV19" s="16" t="s">
        <v>119</v>
      </c>
      <c r="AW19" s="16" t="s">
        <v>119</v>
      </c>
      <c r="AX19" s="16" t="s">
        <v>119</v>
      </c>
      <c r="AY19" s="16" t="s">
        <v>119</v>
      </c>
      <c r="AZ19" s="16" t="s">
        <v>119</v>
      </c>
      <c r="BA19" s="16" t="s">
        <v>119</v>
      </c>
      <c r="BB19" s="16" t="s">
        <v>119</v>
      </c>
      <c r="BC19" s="16" t="s">
        <v>119</v>
      </c>
      <c r="BD19" s="16" t="s">
        <v>119</v>
      </c>
      <c r="BE19" s="16" t="s">
        <v>119</v>
      </c>
      <c r="BF19" s="16" t="s">
        <v>119</v>
      </c>
      <c r="BG19" s="16" t="s">
        <v>119</v>
      </c>
      <c r="BH19" s="16" t="s">
        <v>119</v>
      </c>
      <c r="BI19" s="16" t="s">
        <v>119</v>
      </c>
      <c r="BJ19" s="16" t="s">
        <v>119</v>
      </c>
      <c r="BK19" s="16" t="s">
        <v>119</v>
      </c>
      <c r="BL19" s="16" t="s">
        <v>119</v>
      </c>
      <c r="BM19" s="16" t="s">
        <v>119</v>
      </c>
      <c r="BN19" s="16" t="s">
        <v>119</v>
      </c>
      <c r="BO19" s="16" t="s">
        <v>119</v>
      </c>
      <c r="BP19" s="16" t="s">
        <v>119</v>
      </c>
      <c r="BQ19" s="16" t="s">
        <v>119</v>
      </c>
      <c r="BR19" s="16" t="s">
        <v>119</v>
      </c>
      <c r="BS19" s="16" t="s">
        <v>119</v>
      </c>
      <c r="BT19" s="16" t="s">
        <v>119</v>
      </c>
      <c r="BU19" s="16" t="s">
        <v>119</v>
      </c>
      <c r="BV19" s="16" t="s">
        <v>119</v>
      </c>
      <c r="BW19" s="16" t="s">
        <v>119</v>
      </c>
      <c r="BX19" s="16" t="s">
        <v>119</v>
      </c>
      <c r="BY19" s="16" t="s">
        <v>119</v>
      </c>
      <c r="BZ19" s="16" t="s">
        <v>119</v>
      </c>
      <c r="CA19" s="16" t="s">
        <v>119</v>
      </c>
    </row>
    <row r="20" spans="2:80" ht="146.25" x14ac:dyDescent="0.2">
      <c r="B20" s="7" t="s">
        <v>114</v>
      </c>
      <c r="C20" s="14" t="s">
        <v>78</v>
      </c>
      <c r="D20" s="14" t="s">
        <v>121</v>
      </c>
      <c r="E20" s="14" t="s">
        <v>79</v>
      </c>
      <c r="F20" s="15" t="s">
        <v>118</v>
      </c>
      <c r="G20" s="15" t="s">
        <v>118</v>
      </c>
      <c r="H20" s="15" t="s">
        <v>118</v>
      </c>
      <c r="I20" s="2" t="s">
        <v>80</v>
      </c>
      <c r="J20" s="7" t="s">
        <v>81</v>
      </c>
      <c r="K20" s="8">
        <f t="shared" si="0"/>
        <v>251496.75</v>
      </c>
      <c r="L20" s="14" t="s">
        <v>121</v>
      </c>
      <c r="M20" s="14" t="s">
        <v>121</v>
      </c>
      <c r="N20" s="7" t="s">
        <v>82</v>
      </c>
      <c r="O20" s="7" t="s">
        <v>83</v>
      </c>
      <c r="P20" s="7" t="s">
        <v>101</v>
      </c>
      <c r="Q20" s="7" t="s">
        <v>102</v>
      </c>
      <c r="R20" s="1" t="s">
        <v>84</v>
      </c>
      <c r="S20" s="1" t="s">
        <v>85</v>
      </c>
      <c r="T20" s="2" t="s">
        <v>86</v>
      </c>
      <c r="U20" s="1" t="s">
        <v>87</v>
      </c>
      <c r="V20" s="2" t="s">
        <v>88</v>
      </c>
      <c r="W20" s="20" t="s">
        <v>121</v>
      </c>
      <c r="X20" s="20" t="s">
        <v>121</v>
      </c>
      <c r="Y20" s="20" t="s">
        <v>121</v>
      </c>
      <c r="Z20" s="20" t="s">
        <v>121</v>
      </c>
      <c r="AA20" s="20" t="s">
        <v>121</v>
      </c>
      <c r="AB20" s="20" t="s">
        <v>121</v>
      </c>
      <c r="AC20" s="20" t="s">
        <v>121</v>
      </c>
      <c r="AD20" s="20" t="s">
        <v>121</v>
      </c>
      <c r="AE20" s="20" t="s">
        <v>121</v>
      </c>
      <c r="AF20" s="2">
        <v>36601</v>
      </c>
      <c r="AG20" s="2" t="s">
        <v>103</v>
      </c>
      <c r="AH20" s="3" t="s">
        <v>91</v>
      </c>
      <c r="AI20" s="4">
        <f>3017.99*8</f>
        <v>24143.919999999998</v>
      </c>
      <c r="AJ20" s="4">
        <v>27559.95</v>
      </c>
      <c r="AK20" s="4">
        <f t="shared" si="1"/>
        <v>27559.95</v>
      </c>
      <c r="AL20" s="66" t="s">
        <v>92</v>
      </c>
      <c r="AM20" s="50">
        <f>SUM(AI20:AI22)</f>
        <v>225223.36000000002</v>
      </c>
      <c r="AN20" s="50">
        <f>SUM(AJ20:AJ22)</f>
        <v>222993.63</v>
      </c>
      <c r="AO20" s="50">
        <f>SUM(AK20:AK22)</f>
        <v>222993.63</v>
      </c>
      <c r="AP20" s="16" t="s">
        <v>119</v>
      </c>
      <c r="AQ20" s="16" t="s">
        <v>119</v>
      </c>
      <c r="AR20" s="16" t="s">
        <v>119</v>
      </c>
      <c r="AS20" s="16" t="s">
        <v>119</v>
      </c>
      <c r="AT20" s="16" t="s">
        <v>119</v>
      </c>
      <c r="AU20" s="16" t="s">
        <v>119</v>
      </c>
      <c r="AV20" s="16" t="s">
        <v>119</v>
      </c>
      <c r="AW20" s="16" t="s">
        <v>119</v>
      </c>
      <c r="AX20" s="16" t="s">
        <v>119</v>
      </c>
      <c r="AY20" s="16" t="s">
        <v>119</v>
      </c>
      <c r="AZ20" s="16" t="s">
        <v>119</v>
      </c>
      <c r="BA20" s="16" t="s">
        <v>119</v>
      </c>
      <c r="BB20" s="16" t="s">
        <v>119</v>
      </c>
      <c r="BC20" s="16" t="s">
        <v>119</v>
      </c>
      <c r="BD20" s="16" t="s">
        <v>119</v>
      </c>
      <c r="BE20" s="16" t="s">
        <v>119</v>
      </c>
      <c r="BF20" s="16" t="s">
        <v>119</v>
      </c>
      <c r="BG20" s="16" t="s">
        <v>119</v>
      </c>
      <c r="BH20" s="16" t="s">
        <v>119</v>
      </c>
      <c r="BI20" s="16" t="s">
        <v>119</v>
      </c>
      <c r="BJ20" s="16" t="s">
        <v>119</v>
      </c>
      <c r="BK20" s="16" t="s">
        <v>119</v>
      </c>
      <c r="BL20" s="16" t="s">
        <v>119</v>
      </c>
      <c r="BM20" s="16" t="s">
        <v>119</v>
      </c>
      <c r="BN20" s="16" t="s">
        <v>119</v>
      </c>
      <c r="BO20" s="16" t="s">
        <v>119</v>
      </c>
      <c r="BP20" s="16" t="s">
        <v>119</v>
      </c>
      <c r="BQ20" s="16" t="s">
        <v>119</v>
      </c>
      <c r="BR20" s="16" t="s">
        <v>119</v>
      </c>
      <c r="BS20" s="16" t="s">
        <v>119</v>
      </c>
      <c r="BT20" s="16" t="s">
        <v>119</v>
      </c>
      <c r="BU20" s="16" t="s">
        <v>119</v>
      </c>
      <c r="BV20" s="16" t="s">
        <v>119</v>
      </c>
      <c r="BW20" s="16" t="s">
        <v>119</v>
      </c>
      <c r="BX20" s="16" t="s">
        <v>119</v>
      </c>
      <c r="BY20" s="16" t="s">
        <v>119</v>
      </c>
      <c r="BZ20" s="16" t="s">
        <v>119</v>
      </c>
      <c r="CA20" s="16" t="s">
        <v>119</v>
      </c>
    </row>
    <row r="21" spans="2:80" ht="146.25" x14ac:dyDescent="0.2">
      <c r="B21" s="7" t="s">
        <v>115</v>
      </c>
      <c r="C21" s="14" t="s">
        <v>78</v>
      </c>
      <c r="D21" s="14" t="s">
        <v>121</v>
      </c>
      <c r="E21" s="14" t="s">
        <v>79</v>
      </c>
      <c r="F21" s="15" t="s">
        <v>118</v>
      </c>
      <c r="G21" s="15" t="s">
        <v>118</v>
      </c>
      <c r="H21" s="15" t="s">
        <v>118</v>
      </c>
      <c r="I21" s="2" t="s">
        <v>80</v>
      </c>
      <c r="J21" s="7" t="s">
        <v>81</v>
      </c>
      <c r="K21" s="8">
        <f t="shared" si="0"/>
        <v>28503.119999999999</v>
      </c>
      <c r="L21" s="14" t="s">
        <v>121</v>
      </c>
      <c r="M21" s="14" t="s">
        <v>121</v>
      </c>
      <c r="N21" s="7" t="s">
        <v>82</v>
      </c>
      <c r="O21" s="7" t="s">
        <v>83</v>
      </c>
      <c r="P21" s="7" t="s">
        <v>101</v>
      </c>
      <c r="Q21" s="7" t="s">
        <v>102</v>
      </c>
      <c r="R21" s="1" t="s">
        <v>84</v>
      </c>
      <c r="S21" s="1" t="s">
        <v>85</v>
      </c>
      <c r="T21" s="2" t="s">
        <v>86</v>
      </c>
      <c r="U21" s="1" t="s">
        <v>87</v>
      </c>
      <c r="V21" s="2" t="s">
        <v>88</v>
      </c>
      <c r="W21" s="20" t="s">
        <v>121</v>
      </c>
      <c r="X21" s="20" t="s">
        <v>121</v>
      </c>
      <c r="Y21" s="20" t="s">
        <v>121</v>
      </c>
      <c r="Z21" s="20" t="s">
        <v>121</v>
      </c>
      <c r="AA21" s="20" t="s">
        <v>121</v>
      </c>
      <c r="AB21" s="20" t="s">
        <v>121</v>
      </c>
      <c r="AC21" s="20" t="s">
        <v>121</v>
      </c>
      <c r="AD21" s="20" t="s">
        <v>121</v>
      </c>
      <c r="AE21" s="20" t="s">
        <v>121</v>
      </c>
      <c r="AF21" s="2">
        <v>36601</v>
      </c>
      <c r="AG21" s="2" t="s">
        <v>104</v>
      </c>
      <c r="AH21" s="3" t="s">
        <v>94</v>
      </c>
      <c r="AI21" s="4">
        <f>18048.84*8</f>
        <v>144390.72</v>
      </c>
      <c r="AJ21" s="4">
        <v>137054.76</v>
      </c>
      <c r="AK21" s="4">
        <f t="shared" si="1"/>
        <v>137054.76</v>
      </c>
      <c r="AL21" s="66"/>
      <c r="AM21" s="48"/>
      <c r="AN21" s="50"/>
      <c r="AO21" s="48"/>
      <c r="AP21" s="16" t="s">
        <v>119</v>
      </c>
      <c r="AQ21" s="16" t="s">
        <v>119</v>
      </c>
      <c r="AR21" s="16" t="s">
        <v>119</v>
      </c>
      <c r="AS21" s="16" t="s">
        <v>119</v>
      </c>
      <c r="AT21" s="16" t="s">
        <v>119</v>
      </c>
      <c r="AU21" s="16" t="s">
        <v>119</v>
      </c>
      <c r="AV21" s="16" t="s">
        <v>119</v>
      </c>
      <c r="AW21" s="16" t="s">
        <v>119</v>
      </c>
      <c r="AX21" s="16" t="s">
        <v>119</v>
      </c>
      <c r="AY21" s="16" t="s">
        <v>119</v>
      </c>
      <c r="AZ21" s="16" t="s">
        <v>119</v>
      </c>
      <c r="BA21" s="16" t="s">
        <v>119</v>
      </c>
      <c r="BB21" s="16" t="s">
        <v>119</v>
      </c>
      <c r="BC21" s="16" t="s">
        <v>119</v>
      </c>
      <c r="BD21" s="16" t="s">
        <v>119</v>
      </c>
      <c r="BE21" s="16" t="s">
        <v>119</v>
      </c>
      <c r="BF21" s="16" t="s">
        <v>119</v>
      </c>
      <c r="BG21" s="16" t="s">
        <v>119</v>
      </c>
      <c r="BH21" s="16" t="s">
        <v>119</v>
      </c>
      <c r="BI21" s="16" t="s">
        <v>119</v>
      </c>
      <c r="BJ21" s="16" t="s">
        <v>119</v>
      </c>
      <c r="BK21" s="16" t="s">
        <v>119</v>
      </c>
      <c r="BL21" s="16" t="s">
        <v>119</v>
      </c>
      <c r="BM21" s="16" t="s">
        <v>119</v>
      </c>
      <c r="BN21" s="16" t="s">
        <v>119</v>
      </c>
      <c r="BO21" s="16" t="s">
        <v>119</v>
      </c>
      <c r="BP21" s="16" t="s">
        <v>119</v>
      </c>
      <c r="BQ21" s="16" t="s">
        <v>119</v>
      </c>
      <c r="BR21" s="16" t="s">
        <v>119</v>
      </c>
      <c r="BS21" s="16" t="s">
        <v>119</v>
      </c>
      <c r="BT21" s="16" t="s">
        <v>119</v>
      </c>
      <c r="BU21" s="16" t="s">
        <v>119</v>
      </c>
      <c r="BV21" s="16" t="s">
        <v>119</v>
      </c>
      <c r="BW21" s="16" t="s">
        <v>119</v>
      </c>
      <c r="BX21" s="16" t="s">
        <v>119</v>
      </c>
      <c r="BY21" s="16" t="s">
        <v>119</v>
      </c>
      <c r="BZ21" s="16" t="s">
        <v>119</v>
      </c>
      <c r="CA21" s="16" t="s">
        <v>119</v>
      </c>
    </row>
    <row r="22" spans="2:80" ht="166.5" customHeight="1" x14ac:dyDescent="0.2">
      <c r="B22" s="7" t="s">
        <v>116</v>
      </c>
      <c r="C22" s="14" t="s">
        <v>78</v>
      </c>
      <c r="D22" s="14" t="s">
        <v>121</v>
      </c>
      <c r="E22" s="14" t="s">
        <v>79</v>
      </c>
      <c r="F22" s="15" t="s">
        <v>118</v>
      </c>
      <c r="G22" s="15" t="s">
        <v>118</v>
      </c>
      <c r="H22" s="15" t="s">
        <v>118</v>
      </c>
      <c r="I22" s="2" t="s">
        <v>80</v>
      </c>
      <c r="J22" s="7" t="s">
        <v>81</v>
      </c>
      <c r="K22" s="8">
        <f t="shared" si="0"/>
        <v>28503.119999999999</v>
      </c>
      <c r="L22" s="14" t="s">
        <v>121</v>
      </c>
      <c r="M22" s="14" t="s">
        <v>121</v>
      </c>
      <c r="N22" s="7" t="s">
        <v>82</v>
      </c>
      <c r="O22" s="7" t="s">
        <v>83</v>
      </c>
      <c r="P22" s="7" t="s">
        <v>101</v>
      </c>
      <c r="Q22" s="7" t="s">
        <v>102</v>
      </c>
      <c r="R22" s="1" t="s">
        <v>84</v>
      </c>
      <c r="S22" s="1" t="s">
        <v>85</v>
      </c>
      <c r="T22" s="2" t="s">
        <v>86</v>
      </c>
      <c r="U22" s="1" t="s">
        <v>87</v>
      </c>
      <c r="V22" s="2" t="s">
        <v>88</v>
      </c>
      <c r="W22" s="20" t="s">
        <v>121</v>
      </c>
      <c r="X22" s="20" t="s">
        <v>121</v>
      </c>
      <c r="Y22" s="20" t="s">
        <v>121</v>
      </c>
      <c r="Z22" s="20" t="s">
        <v>121</v>
      </c>
      <c r="AA22" s="20" t="s">
        <v>121</v>
      </c>
      <c r="AB22" s="20" t="s">
        <v>121</v>
      </c>
      <c r="AC22" s="20" t="s">
        <v>121</v>
      </c>
      <c r="AD22" s="20" t="s">
        <v>121</v>
      </c>
      <c r="AE22" s="20" t="s">
        <v>121</v>
      </c>
      <c r="AF22" s="2">
        <v>36601</v>
      </c>
      <c r="AG22" s="2" t="s">
        <v>105</v>
      </c>
      <c r="AH22" s="3" t="s">
        <v>96</v>
      </c>
      <c r="AI22" s="4">
        <f>7086.09*8</f>
        <v>56688.72</v>
      </c>
      <c r="AJ22" s="4">
        <v>58378.92</v>
      </c>
      <c r="AK22" s="4">
        <f t="shared" si="1"/>
        <v>58378.92</v>
      </c>
      <c r="AL22" s="66"/>
      <c r="AM22" s="48"/>
      <c r="AN22" s="50"/>
      <c r="AO22" s="48"/>
      <c r="AP22" s="16" t="s">
        <v>119</v>
      </c>
      <c r="AQ22" s="16" t="s">
        <v>119</v>
      </c>
      <c r="AR22" s="16" t="s">
        <v>119</v>
      </c>
      <c r="AS22" s="16" t="s">
        <v>119</v>
      </c>
      <c r="AT22" s="16" t="s">
        <v>119</v>
      </c>
      <c r="AU22" s="16" t="s">
        <v>119</v>
      </c>
      <c r="AV22" s="16" t="s">
        <v>119</v>
      </c>
      <c r="AW22" s="16" t="s">
        <v>119</v>
      </c>
      <c r="AX22" s="16" t="s">
        <v>119</v>
      </c>
      <c r="AY22" s="16" t="s">
        <v>119</v>
      </c>
      <c r="AZ22" s="16" t="s">
        <v>119</v>
      </c>
      <c r="BA22" s="16" t="s">
        <v>119</v>
      </c>
      <c r="BB22" s="16" t="s">
        <v>119</v>
      </c>
      <c r="BC22" s="16" t="s">
        <v>119</v>
      </c>
      <c r="BD22" s="16" t="s">
        <v>119</v>
      </c>
      <c r="BE22" s="16" t="s">
        <v>119</v>
      </c>
      <c r="BF22" s="16" t="s">
        <v>119</v>
      </c>
      <c r="BG22" s="16" t="s">
        <v>119</v>
      </c>
      <c r="BH22" s="16" t="s">
        <v>119</v>
      </c>
      <c r="BI22" s="16" t="s">
        <v>119</v>
      </c>
      <c r="BJ22" s="16" t="s">
        <v>119</v>
      </c>
      <c r="BK22" s="16" t="s">
        <v>119</v>
      </c>
      <c r="BL22" s="16" t="s">
        <v>119</v>
      </c>
      <c r="BM22" s="16" t="s">
        <v>119</v>
      </c>
      <c r="BN22" s="16" t="s">
        <v>119</v>
      </c>
      <c r="BO22" s="16" t="s">
        <v>119</v>
      </c>
      <c r="BP22" s="16" t="s">
        <v>119</v>
      </c>
      <c r="BQ22" s="16" t="s">
        <v>119</v>
      </c>
      <c r="BR22" s="16" t="s">
        <v>119</v>
      </c>
      <c r="BS22" s="16" t="s">
        <v>119</v>
      </c>
      <c r="BT22" s="16" t="s">
        <v>119</v>
      </c>
      <c r="BU22" s="16" t="s">
        <v>119</v>
      </c>
      <c r="BV22" s="16" t="s">
        <v>119</v>
      </c>
      <c r="BW22" s="16" t="s">
        <v>119</v>
      </c>
      <c r="BX22" s="16" t="s">
        <v>119</v>
      </c>
      <c r="BY22" s="16" t="s">
        <v>119</v>
      </c>
      <c r="BZ22" s="16" t="s">
        <v>119</v>
      </c>
      <c r="CA22" s="16" t="s">
        <v>119</v>
      </c>
    </row>
    <row r="23" spans="2:80" ht="162" customHeight="1" x14ac:dyDescent="0.2">
      <c r="B23" s="7" t="s">
        <v>117</v>
      </c>
      <c r="C23" s="14" t="s">
        <v>78</v>
      </c>
      <c r="D23" s="14" t="s">
        <v>121</v>
      </c>
      <c r="E23" s="14" t="s">
        <v>79</v>
      </c>
      <c r="F23" s="15" t="s">
        <v>118</v>
      </c>
      <c r="G23" s="15" t="s">
        <v>118</v>
      </c>
      <c r="H23" s="15" t="s">
        <v>118</v>
      </c>
      <c r="I23" s="2" t="s">
        <v>80</v>
      </c>
      <c r="J23" s="7" t="s">
        <v>81</v>
      </c>
      <c r="K23" s="8">
        <f t="shared" si="0"/>
        <v>28503.119999999999</v>
      </c>
      <c r="L23" s="14" t="s">
        <v>121</v>
      </c>
      <c r="M23" s="14" t="s">
        <v>121</v>
      </c>
      <c r="N23" s="7" t="s">
        <v>82</v>
      </c>
      <c r="O23" s="7" t="s">
        <v>83</v>
      </c>
      <c r="P23" s="7" t="s">
        <v>101</v>
      </c>
      <c r="Q23" s="7" t="s">
        <v>102</v>
      </c>
      <c r="R23" s="1" t="s">
        <v>84</v>
      </c>
      <c r="S23" s="1" t="s">
        <v>85</v>
      </c>
      <c r="T23" s="2" t="s">
        <v>86</v>
      </c>
      <c r="U23" s="1" t="s">
        <v>87</v>
      </c>
      <c r="V23" s="2" t="s">
        <v>88</v>
      </c>
      <c r="W23" s="20" t="s">
        <v>121</v>
      </c>
      <c r="X23" s="20" t="s">
        <v>121</v>
      </c>
      <c r="Y23" s="20" t="s">
        <v>121</v>
      </c>
      <c r="Z23" s="20" t="s">
        <v>121</v>
      </c>
      <c r="AA23" s="20" t="s">
        <v>121</v>
      </c>
      <c r="AB23" s="20" t="s">
        <v>121</v>
      </c>
      <c r="AC23" s="20" t="s">
        <v>121</v>
      </c>
      <c r="AD23" s="20" t="s">
        <v>121</v>
      </c>
      <c r="AE23" s="20" t="s">
        <v>121</v>
      </c>
      <c r="AF23" s="2">
        <v>36901</v>
      </c>
      <c r="AG23" s="2" t="s">
        <v>103</v>
      </c>
      <c r="AH23" s="3" t="s">
        <v>91</v>
      </c>
      <c r="AI23" s="4">
        <f>9599.63*8</f>
        <v>76797.039999999994</v>
      </c>
      <c r="AJ23" s="4">
        <v>28503.119999999999</v>
      </c>
      <c r="AK23" s="4">
        <f t="shared" si="1"/>
        <v>28503.119999999999</v>
      </c>
      <c r="AL23" s="6" t="s">
        <v>92</v>
      </c>
      <c r="AM23" s="4">
        <f>AI23</f>
        <v>76797.039999999994</v>
      </c>
      <c r="AN23" s="4">
        <f>AJ23</f>
        <v>28503.119999999999</v>
      </c>
      <c r="AO23" s="4">
        <f>AK23</f>
        <v>28503.119999999999</v>
      </c>
      <c r="AP23" s="16" t="s">
        <v>119</v>
      </c>
      <c r="AQ23" s="16" t="s">
        <v>119</v>
      </c>
      <c r="AR23" s="16" t="s">
        <v>119</v>
      </c>
      <c r="AS23" s="16" t="s">
        <v>119</v>
      </c>
      <c r="AT23" s="16" t="s">
        <v>119</v>
      </c>
      <c r="AU23" s="16" t="s">
        <v>119</v>
      </c>
      <c r="AV23" s="16" t="s">
        <v>119</v>
      </c>
      <c r="AW23" s="16" t="s">
        <v>119</v>
      </c>
      <c r="AX23" s="16" t="s">
        <v>119</v>
      </c>
      <c r="AY23" s="16" t="s">
        <v>119</v>
      </c>
      <c r="AZ23" s="16" t="s">
        <v>119</v>
      </c>
      <c r="BA23" s="16" t="s">
        <v>119</v>
      </c>
      <c r="BB23" s="16" t="s">
        <v>119</v>
      </c>
      <c r="BC23" s="16" t="s">
        <v>119</v>
      </c>
      <c r="BD23" s="16" t="s">
        <v>119</v>
      </c>
      <c r="BE23" s="16" t="s">
        <v>119</v>
      </c>
      <c r="BF23" s="16" t="s">
        <v>119</v>
      </c>
      <c r="BG23" s="16" t="s">
        <v>119</v>
      </c>
      <c r="BH23" s="16" t="s">
        <v>119</v>
      </c>
      <c r="BI23" s="16" t="s">
        <v>119</v>
      </c>
      <c r="BJ23" s="16" t="s">
        <v>119</v>
      </c>
      <c r="BK23" s="16" t="s">
        <v>119</v>
      </c>
      <c r="BL23" s="16" t="s">
        <v>119</v>
      </c>
      <c r="BM23" s="16" t="s">
        <v>119</v>
      </c>
      <c r="BN23" s="16" t="s">
        <v>119</v>
      </c>
      <c r="BO23" s="16" t="s">
        <v>119</v>
      </c>
      <c r="BP23" s="16" t="s">
        <v>119</v>
      </c>
      <c r="BQ23" s="16" t="s">
        <v>119</v>
      </c>
      <c r="BR23" s="16" t="s">
        <v>119</v>
      </c>
      <c r="BS23" s="16" t="s">
        <v>119</v>
      </c>
      <c r="BT23" s="16" t="s">
        <v>119</v>
      </c>
      <c r="BU23" s="16" t="s">
        <v>119</v>
      </c>
      <c r="BV23" s="16" t="s">
        <v>119</v>
      </c>
      <c r="BW23" s="16" t="s">
        <v>119</v>
      </c>
      <c r="BX23" s="16" t="s">
        <v>119</v>
      </c>
      <c r="BY23" s="16" t="s">
        <v>119</v>
      </c>
      <c r="BZ23" s="16" t="s">
        <v>119</v>
      </c>
      <c r="CA23" s="16" t="s">
        <v>119</v>
      </c>
    </row>
    <row r="24" spans="2:80" x14ac:dyDescent="0.2">
      <c r="B24" s="17"/>
      <c r="C24" s="17"/>
      <c r="N24" s="17"/>
      <c r="O24" s="17"/>
      <c r="P24" s="17"/>
      <c r="Q24" s="17"/>
      <c r="R24" s="17"/>
      <c r="AH24" s="18"/>
      <c r="AI24" s="18"/>
      <c r="AT24" s="18"/>
      <c r="AU24" s="18"/>
      <c r="AV24" s="18"/>
      <c r="AW24" s="18"/>
      <c r="AX24" s="18"/>
    </row>
    <row r="25" spans="2:80" ht="15.75" customHeight="1" thickBot="1" x14ac:dyDescent="0.25">
      <c r="B25" s="51" t="s">
        <v>97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42"/>
      <c r="Z25" s="52" t="s">
        <v>98</v>
      </c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42"/>
      <c r="AZ25" s="52" t="s">
        <v>99</v>
      </c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67"/>
      <c r="CB25" s="19"/>
    </row>
    <row r="26" spans="2:80" ht="29.25" customHeight="1" thickBot="1" x14ac:dyDescent="0.25">
      <c r="B26" s="68">
        <v>42895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 t="s">
        <v>124</v>
      </c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70" t="s">
        <v>100</v>
      </c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2"/>
      <c r="CB26" s="17"/>
    </row>
    <row r="27" spans="2:80" ht="12" thickBot="1" x14ac:dyDescent="0.25"/>
    <row r="28" spans="2:80" ht="24" customHeight="1" thickTop="1" thickBot="1" x14ac:dyDescent="0.25">
      <c r="B28" s="62" t="s">
        <v>123</v>
      </c>
      <c r="C28" s="63"/>
      <c r="D28" s="21"/>
      <c r="AZ28" s="51" t="s">
        <v>129</v>
      </c>
      <c r="BA28" s="22"/>
    </row>
    <row r="29" spans="2:80" ht="12" thickBot="1" x14ac:dyDescent="0.25">
      <c r="B29" s="64">
        <v>42895</v>
      </c>
      <c r="C29" s="65"/>
      <c r="AZ29" s="73" t="s">
        <v>130</v>
      </c>
      <c r="BA29" s="74"/>
    </row>
    <row r="30" spans="2:80" ht="12" thickTop="1" x14ac:dyDescent="0.2"/>
    <row r="31" spans="2:80" ht="12" thickBot="1" x14ac:dyDescent="0.25">
      <c r="B31" s="22" t="s">
        <v>131</v>
      </c>
      <c r="C31" s="22"/>
      <c r="D31" s="22"/>
      <c r="F31" s="75" t="s">
        <v>133</v>
      </c>
      <c r="G31" s="76"/>
      <c r="H31" s="76"/>
      <c r="I31" s="76"/>
      <c r="J31" s="76"/>
      <c r="K31" s="76"/>
      <c r="L31" s="76"/>
      <c r="M31" s="77"/>
    </row>
    <row r="32" spans="2:80" ht="46.5" customHeight="1" thickBot="1" x14ac:dyDescent="0.25">
      <c r="B32" s="23" t="s">
        <v>132</v>
      </c>
      <c r="C32" s="24"/>
      <c r="D32" s="25"/>
      <c r="F32" s="78"/>
      <c r="G32" s="79"/>
      <c r="H32" s="79"/>
      <c r="I32" s="79"/>
      <c r="J32" s="79"/>
      <c r="K32" s="79"/>
      <c r="L32" s="79"/>
      <c r="M32" s="80"/>
    </row>
  </sheetData>
  <mergeCells count="115">
    <mergeCell ref="F31:M32"/>
    <mergeCell ref="B5:I6"/>
    <mergeCell ref="B28:C28"/>
    <mergeCell ref="B29:C29"/>
    <mergeCell ref="AO20:AO22"/>
    <mergeCell ref="AL14:AL16"/>
    <mergeCell ref="AL20:AL22"/>
    <mergeCell ref="AZ25:CA25"/>
    <mergeCell ref="B26:Y26"/>
    <mergeCell ref="Z26:AY26"/>
    <mergeCell ref="AZ26:CA26"/>
    <mergeCell ref="AZ28:BA28"/>
    <mergeCell ref="AZ29:BA29"/>
    <mergeCell ref="AL11:AL13"/>
    <mergeCell ref="AM11:AM13"/>
    <mergeCell ref="AN11:AN13"/>
    <mergeCell ref="AO11:AO13"/>
    <mergeCell ref="B25:Y25"/>
    <mergeCell ref="Z25:AY25"/>
    <mergeCell ref="AM14:AM16"/>
    <mergeCell ref="AM20:AM22"/>
    <mergeCell ref="AO14:AO16"/>
    <mergeCell ref="AN14:AN16"/>
    <mergeCell ref="AN20:AN22"/>
    <mergeCell ref="W11:AE11"/>
    <mergeCell ref="W12:AE12"/>
    <mergeCell ref="AP11:AV11"/>
    <mergeCell ref="CA9:CA10"/>
    <mergeCell ref="BL9:BP9"/>
    <mergeCell ref="BQ9:BQ10"/>
    <mergeCell ref="BR9:BR10"/>
    <mergeCell ref="BS9:BS10"/>
    <mergeCell ref="BT9:BT10"/>
    <mergeCell ref="BU9:BU10"/>
    <mergeCell ref="BV9:BV10"/>
    <mergeCell ref="BW9:BW10"/>
    <mergeCell ref="BX9:BX10"/>
    <mergeCell ref="BY9:BY10"/>
    <mergeCell ref="BZ9:BZ10"/>
    <mergeCell ref="AU9:AU10"/>
    <mergeCell ref="AV9:AV10"/>
    <mergeCell ref="AW9:AW10"/>
    <mergeCell ref="AX9:AX10"/>
    <mergeCell ref="BK9:BK10"/>
    <mergeCell ref="AZ9:AZ10"/>
    <mergeCell ref="BA9:BA10"/>
    <mergeCell ref="BB9:BB10"/>
    <mergeCell ref="BC9:BC10"/>
    <mergeCell ref="BD9:BD10"/>
    <mergeCell ref="BE9:BE10"/>
    <mergeCell ref="BF9:BF10"/>
    <mergeCell ref="BG9:BG10"/>
    <mergeCell ref="BH9:BH10"/>
    <mergeCell ref="BI9:BI10"/>
    <mergeCell ref="BJ9:BJ10"/>
    <mergeCell ref="AP8:AZ8"/>
    <mergeCell ref="BA8:BH8"/>
    <mergeCell ref="BI8:BP8"/>
    <mergeCell ref="X9:Z9"/>
    <mergeCell ref="AM9:AM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Y9:AY10"/>
    <mergeCell ref="AN9:AN10"/>
    <mergeCell ref="AO9:AO10"/>
    <mergeCell ref="AP9:AP10"/>
    <mergeCell ref="AQ9:AQ10"/>
    <mergeCell ref="AR9:AR10"/>
    <mergeCell ref="AS9:AS10"/>
    <mergeCell ref="AT9:AT10"/>
    <mergeCell ref="R9:R10"/>
    <mergeCell ref="S9:S10"/>
    <mergeCell ref="T9:T10"/>
    <mergeCell ref="U9:U10"/>
    <mergeCell ref="V9:V10"/>
    <mergeCell ref="W9:W10"/>
    <mergeCell ref="H9:H10"/>
    <mergeCell ref="I9:I10"/>
    <mergeCell ref="J9:J10"/>
    <mergeCell ref="K9:K10"/>
    <mergeCell ref="L9:L10"/>
    <mergeCell ref="M9:M10"/>
    <mergeCell ref="B31:D31"/>
    <mergeCell ref="B32:D32"/>
    <mergeCell ref="G9:G10"/>
    <mergeCell ref="B1:CA1"/>
    <mergeCell ref="B2:CA3"/>
    <mergeCell ref="T5:BI5"/>
    <mergeCell ref="T6:BI6"/>
    <mergeCell ref="B8:E8"/>
    <mergeCell ref="F8:H8"/>
    <mergeCell ref="I8:Q8"/>
    <mergeCell ref="R8:V8"/>
    <mergeCell ref="W8:AE8"/>
    <mergeCell ref="AF8:AO8"/>
    <mergeCell ref="B9:B10"/>
    <mergeCell ref="C9:C10"/>
    <mergeCell ref="D9:D10"/>
    <mergeCell ref="E9:E10"/>
    <mergeCell ref="F9:F10"/>
    <mergeCell ref="BQ8:CA8"/>
    <mergeCell ref="AA9:AA10"/>
    <mergeCell ref="N9:N10"/>
    <mergeCell ref="O9:O10"/>
    <mergeCell ref="P9:P10"/>
    <mergeCell ref="Q9:Q10"/>
  </mergeCells>
  <hyperlinks>
    <hyperlink ref="W12" r:id="rId1"/>
  </hyperlinks>
  <pageMargins left="0.7" right="0.7" top="0.75" bottom="0.75" header="0.3" footer="0.3"/>
  <pageSetup paperSize="9" scale="10" fitToHeight="0" orientation="landscape" horizontalDpi="4294967295" vertic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XXIII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2017-01-31T17:58:17Z</dcterms:created>
  <dcterms:modified xsi:type="dcterms:W3CDTF">2017-06-27T20:11:16Z</dcterms:modified>
</cp:coreProperties>
</file>